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Seznam literatury ISSZIV\Seznam literatury 2024-2025\"/>
    </mc:Choice>
  </mc:AlternateContent>
  <xr:revisionPtr revIDLastSave="0" documentId="13_ncr:1_{AFBF7941-D3AC-4D9E-9489-EB6B737528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znam literatury k MZ" sheetId="1" r:id="rId1"/>
    <sheet name="Formulář k tisku" sheetId="2" r:id="rId2"/>
  </sheets>
  <definedNames>
    <definedName name="_xlnm.Print_Area" localSheetId="0">'Seznam literatury k MZ'!$B$1:$I$63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1" i="1"/>
  <c r="R13" i="1"/>
  <c r="R17" i="1"/>
  <c r="R30" i="1"/>
  <c r="R31" i="1"/>
  <c r="R33" i="1"/>
  <c r="R37" i="1"/>
  <c r="R50" i="1"/>
  <c r="R52" i="1"/>
  <c r="R53" i="1"/>
  <c r="R54" i="1"/>
  <c r="R55" i="1"/>
  <c r="R57" i="1"/>
  <c r="R70" i="1"/>
  <c r="R72" i="1"/>
  <c r="R74" i="1"/>
  <c r="R75" i="1"/>
  <c r="R76" i="1"/>
  <c r="R77" i="1"/>
  <c r="R78" i="1"/>
  <c r="R80" i="1"/>
  <c r="R90" i="1"/>
  <c r="R91" i="1"/>
  <c r="R92" i="1"/>
  <c r="R93" i="1"/>
  <c r="R94" i="1"/>
  <c r="R96" i="1"/>
  <c r="R97" i="1"/>
  <c r="R98" i="1"/>
  <c r="R99" i="1"/>
  <c r="R100" i="1"/>
  <c r="R101" i="1"/>
  <c r="R102" i="1"/>
  <c r="R110" i="1"/>
  <c r="R112" i="1"/>
  <c r="R113" i="1"/>
  <c r="R114" i="1"/>
  <c r="R115" i="1"/>
  <c r="R116" i="1"/>
  <c r="Q101" i="1"/>
  <c r="Q102" i="1"/>
  <c r="Q103" i="1"/>
  <c r="Q104" i="1"/>
  <c r="R104" i="1" s="1"/>
  <c r="Q105" i="1"/>
  <c r="Q106" i="1"/>
  <c r="R106" i="1" s="1"/>
  <c r="Q107" i="1"/>
  <c r="R107" i="1" s="1"/>
  <c r="Q108" i="1"/>
  <c r="Q109" i="1"/>
  <c r="R109" i="1" s="1"/>
  <c r="Q110" i="1"/>
  <c r="Q111" i="1"/>
  <c r="Q112" i="1"/>
  <c r="Q113" i="1"/>
  <c r="Q114" i="1"/>
  <c r="Q115" i="1"/>
  <c r="Q116" i="1"/>
  <c r="O10" i="1"/>
  <c r="O9" i="1"/>
  <c r="O8" i="1"/>
  <c r="O7" i="1"/>
  <c r="N10" i="1"/>
  <c r="N9" i="1"/>
  <c r="N8" i="1"/>
  <c r="N7" i="1"/>
  <c r="M9" i="1"/>
  <c r="M8" i="1"/>
  <c r="M7" i="1"/>
  <c r="L10" i="1"/>
  <c r="L9" i="1"/>
  <c r="L8" i="1"/>
  <c r="L7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M10" i="1"/>
  <c r="C35" i="2"/>
  <c r="C8" i="2"/>
  <c r="C7" i="2"/>
  <c r="C46" i="2"/>
  <c r="C45" i="2"/>
  <c r="C44" i="2"/>
  <c r="C38" i="2"/>
  <c r="C39" i="2"/>
  <c r="C40" i="2"/>
  <c r="C41" i="2"/>
  <c r="C42" i="2"/>
  <c r="C43" i="2"/>
  <c r="C37" i="2"/>
  <c r="Q7" i="1"/>
  <c r="Q8" i="1"/>
  <c r="R8" i="1" s="1"/>
  <c r="Q9" i="1"/>
  <c r="R9" i="1" s="1"/>
  <c r="Q10" i="1"/>
  <c r="Q11" i="1"/>
  <c r="Q12" i="1"/>
  <c r="Q13" i="1"/>
  <c r="Q14" i="1"/>
  <c r="Q15" i="1"/>
  <c r="R15" i="1" s="1"/>
  <c r="Q16" i="1"/>
  <c r="Q17" i="1"/>
  <c r="Q18" i="1"/>
  <c r="R18" i="1" s="1"/>
  <c r="Q19" i="1"/>
  <c r="R19" i="1" s="1"/>
  <c r="Q20" i="1"/>
  <c r="R20" i="1" s="1"/>
  <c r="Q21" i="1"/>
  <c r="R21" i="1" s="1"/>
  <c r="Q22" i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Q31" i="1"/>
  <c r="Q32" i="1"/>
  <c r="Q33" i="1"/>
  <c r="Q34" i="1"/>
  <c r="R34" i="1" s="1"/>
  <c r="Q35" i="1"/>
  <c r="R35" i="1" s="1"/>
  <c r="Q36" i="1"/>
  <c r="R36" i="1" s="1"/>
  <c r="Q37" i="1"/>
  <c r="Q38" i="1"/>
  <c r="R38" i="1" s="1"/>
  <c r="Q39" i="1"/>
  <c r="R39" i="1" s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Q51" i="1"/>
  <c r="Q52" i="1"/>
  <c r="Q53" i="1"/>
  <c r="Q54" i="1"/>
  <c r="Q55" i="1"/>
  <c r="Q56" i="1"/>
  <c r="Q57" i="1"/>
  <c r="Q58" i="1"/>
  <c r="R58" i="1" s="1"/>
  <c r="Q59" i="1"/>
  <c r="R59" i="1" s="1"/>
  <c r="Q60" i="1"/>
  <c r="R60" i="1" s="1"/>
  <c r="Q61" i="1"/>
  <c r="R61" i="1" s="1"/>
  <c r="Q62" i="1"/>
  <c r="R62" i="1" s="1"/>
  <c r="Q63" i="1"/>
  <c r="R63" i="1" s="1"/>
  <c r="Q64" i="1"/>
  <c r="R64" i="1" s="1"/>
  <c r="Q65" i="1"/>
  <c r="R65" i="1" s="1"/>
  <c r="Q66" i="1"/>
  <c r="R66" i="1" s="1"/>
  <c r="Q67" i="1"/>
  <c r="R67" i="1" s="1"/>
  <c r="Q68" i="1"/>
  <c r="R68" i="1" s="1"/>
  <c r="Q69" i="1"/>
  <c r="R69" i="1" s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R82" i="1" s="1"/>
  <c r="Q83" i="1"/>
  <c r="R83" i="1" s="1"/>
  <c r="Q84" i="1"/>
  <c r="R84" i="1" s="1"/>
  <c r="Q85" i="1"/>
  <c r="R85" i="1" s="1"/>
  <c r="Q86" i="1"/>
  <c r="R86" i="1" s="1"/>
  <c r="Q87" i="1"/>
  <c r="R87" i="1" s="1"/>
  <c r="Q88" i="1"/>
  <c r="R88" i="1" s="1"/>
  <c r="Q89" i="1"/>
  <c r="R89" i="1" s="1"/>
  <c r="Q90" i="1"/>
  <c r="Q91" i="1"/>
  <c r="Q92" i="1"/>
  <c r="Q93" i="1"/>
  <c r="Q94" i="1"/>
  <c r="Q95" i="1"/>
  <c r="Q96" i="1"/>
  <c r="Q97" i="1"/>
  <c r="Q98" i="1"/>
  <c r="Q99" i="1"/>
  <c r="Q100" i="1"/>
  <c r="Q6" i="1"/>
  <c r="R6" i="1" s="1"/>
  <c r="H47" i="1"/>
  <c r="D37" i="2" s="1"/>
  <c r="C11" i="2" l="1"/>
  <c r="R22" i="1"/>
  <c r="R71" i="1"/>
  <c r="R79" i="1"/>
  <c r="R51" i="1"/>
  <c r="R81" i="1"/>
  <c r="R32" i="1"/>
  <c r="R56" i="1"/>
  <c r="R73" i="1"/>
  <c r="R95" i="1"/>
  <c r="R103" i="1"/>
  <c r="R108" i="1"/>
  <c r="R196" i="1"/>
  <c r="R16" i="1"/>
  <c r="R192" i="1"/>
  <c r="R105" i="1"/>
  <c r="R130" i="1"/>
  <c r="R161" i="1"/>
  <c r="R162" i="1"/>
  <c r="R190" i="1"/>
  <c r="R160" i="1"/>
  <c r="R136" i="1"/>
  <c r="R14" i="1"/>
  <c r="R132" i="1"/>
  <c r="R126" i="1"/>
  <c r="R125" i="1"/>
  <c r="R185" i="1"/>
  <c r="R124" i="1"/>
  <c r="R184" i="1"/>
  <c r="R156" i="1"/>
  <c r="R182" i="1"/>
  <c r="R146" i="1"/>
  <c r="R179" i="1"/>
  <c r="R178" i="1"/>
  <c r="R177" i="1"/>
  <c r="R143" i="1"/>
  <c r="R186" i="1"/>
  <c r="R157" i="1"/>
  <c r="R152" i="1"/>
  <c r="R119" i="1"/>
  <c r="N11" i="1"/>
  <c r="R172" i="1"/>
  <c r="R141" i="1"/>
  <c r="R150" i="1"/>
  <c r="R158" i="1"/>
  <c r="R200" i="1"/>
  <c r="R166" i="1"/>
  <c r="R139" i="1"/>
  <c r="R123" i="1"/>
  <c r="R121" i="1"/>
  <c r="R7" i="1"/>
  <c r="C12" i="2" s="1"/>
  <c r="R120" i="1"/>
  <c r="R118" i="1"/>
  <c r="R199" i="1"/>
  <c r="R165" i="1"/>
  <c r="R138" i="1"/>
  <c r="R159" i="1"/>
  <c r="R183" i="1"/>
  <c r="R122" i="1"/>
  <c r="R40" i="1"/>
  <c r="R181" i="1"/>
  <c r="R180" i="1"/>
  <c r="R145" i="1"/>
  <c r="R117" i="1"/>
  <c r="R176" i="1"/>
  <c r="R170" i="1"/>
  <c r="R198" i="1"/>
  <c r="R164" i="1"/>
  <c r="R137" i="1"/>
  <c r="R144" i="1"/>
  <c r="R142" i="1"/>
  <c r="R140" i="1"/>
  <c r="R12" i="1"/>
  <c r="R197" i="1"/>
  <c r="R163" i="1"/>
  <c r="R195" i="1"/>
  <c r="R175" i="1"/>
  <c r="R155" i="1"/>
  <c r="R135" i="1"/>
  <c r="R194" i="1"/>
  <c r="R174" i="1"/>
  <c r="R154" i="1"/>
  <c r="R134" i="1"/>
  <c r="R193" i="1"/>
  <c r="R173" i="1"/>
  <c r="R153" i="1"/>
  <c r="R133" i="1"/>
  <c r="R191" i="1"/>
  <c r="R171" i="1"/>
  <c r="R151" i="1"/>
  <c r="R131" i="1"/>
  <c r="R111" i="1"/>
  <c r="R189" i="1"/>
  <c r="R169" i="1"/>
  <c r="R149" i="1"/>
  <c r="R129" i="1"/>
  <c r="R188" i="1"/>
  <c r="R168" i="1"/>
  <c r="R148" i="1"/>
  <c r="R128" i="1"/>
  <c r="R187" i="1"/>
  <c r="R167" i="1"/>
  <c r="R147" i="1"/>
  <c r="R127" i="1"/>
  <c r="L11" i="1"/>
  <c r="H54" i="1"/>
  <c r="J47" i="1"/>
  <c r="H53" i="1"/>
  <c r="H52" i="1"/>
  <c r="H51" i="1"/>
  <c r="C28" i="2" l="1"/>
  <c r="C27" i="2"/>
  <c r="C24" i="2"/>
  <c r="C20" i="2"/>
  <c r="C25" i="2"/>
  <c r="C23" i="2"/>
  <c r="C22" i="2"/>
  <c r="C21" i="2"/>
  <c r="C19" i="2"/>
  <c r="C30" i="2"/>
  <c r="C14" i="2"/>
  <c r="C13" i="2"/>
  <c r="C29" i="2"/>
  <c r="C26" i="2"/>
  <c r="C18" i="2"/>
  <c r="C17" i="2"/>
  <c r="C16" i="2"/>
  <c r="C15" i="2"/>
  <c r="J54" i="1"/>
  <c r="D44" i="2"/>
  <c r="J51" i="1"/>
  <c r="D41" i="2"/>
  <c r="J52" i="1"/>
  <c r="D42" i="2"/>
  <c r="J53" i="1"/>
  <c r="D43" i="2"/>
  <c r="H49" i="1"/>
  <c r="M11" i="1"/>
  <c r="H48" i="1" s="1"/>
  <c r="O11" i="1"/>
  <c r="H50" i="1" s="1"/>
  <c r="J48" i="1" l="1"/>
  <c r="D38" i="2"/>
  <c r="J49" i="1"/>
  <c r="D39" i="2"/>
  <c r="J50" i="1"/>
  <c r="D40" i="2"/>
  <c r="H55" i="1"/>
  <c r="J55" i="1" l="1"/>
  <c r="H59" i="1" s="1"/>
  <c r="D46" i="2" s="1"/>
  <c r="D45" i="2"/>
</calcChain>
</file>

<file path=xl/sharedStrings.xml><?xml version="1.0" encoding="utf-8"?>
<sst xmlns="http://schemas.openxmlformats.org/spreadsheetml/2006/main" count="156" uniqueCount="153">
  <si>
    <t>Literatura do 18. století</t>
  </si>
  <si>
    <t>Literatura 19. století</t>
  </si>
  <si>
    <t>Karel Havlíček Borovský, Král Lávra</t>
  </si>
  <si>
    <t>Karel Jaromír Erben, Kytice</t>
  </si>
  <si>
    <t>Božena Němcová, Divá Bára</t>
  </si>
  <si>
    <t>Jan Neruda, Povídky malostranské</t>
  </si>
  <si>
    <t>Alois Jirásek, Staré pověsti české</t>
  </si>
  <si>
    <t>Alois Jirásek, Lucerna</t>
  </si>
  <si>
    <t>Karel Toman, Měsíce</t>
  </si>
  <si>
    <t>Jiří Žáček, Zákony schválnosti</t>
  </si>
  <si>
    <t>Viktor Dyk, Krysař</t>
  </si>
  <si>
    <t>František Nepil, Střevíce z lýčí</t>
  </si>
  <si>
    <t>Karel Čapek, Povídky z druhé kapsy</t>
  </si>
  <si>
    <t>Vladislav Vančura, Rozmarné léto</t>
  </si>
  <si>
    <t>Ota Pavel, Smrt krásných srnců</t>
  </si>
  <si>
    <t>Karel Poláček, Bylo nás pět</t>
  </si>
  <si>
    <t>Zdeněk Jirotka, Saturnin</t>
  </si>
  <si>
    <t>Ladislav Fuks, Spalovač mrtvol</t>
  </si>
  <si>
    <t>Květa Legátová, Jozova Hanule</t>
  </si>
  <si>
    <t>Bohumil Hrabal, Perlička na dně</t>
  </si>
  <si>
    <t>Václav Kaplický, Kladivo na čarodějnice</t>
  </si>
  <si>
    <t>Bohumil Hrabal, Ostře sledované vlaky</t>
  </si>
  <si>
    <t>Ota Pavel, Jak jsem potkal ryby</t>
  </si>
  <si>
    <t>Michal Viewegh, Báječná léta pod psa</t>
  </si>
  <si>
    <t>Jan Otčenášek, Romeo, Julie a tma</t>
  </si>
  <si>
    <t>Literatura 20. a 21. století - světová</t>
  </si>
  <si>
    <t>Dílo</t>
  </si>
  <si>
    <t>Lit. 19. stol.</t>
  </si>
  <si>
    <t>Lit. 20. a 21. stol. - zahr</t>
  </si>
  <si>
    <t>Lit. 20. a 21. stol. - česká</t>
  </si>
  <si>
    <t>celkem</t>
  </si>
  <si>
    <t>próza</t>
  </si>
  <si>
    <t>drama</t>
  </si>
  <si>
    <t>poezie</t>
  </si>
  <si>
    <t>Lit. do 18. stol.</t>
  </si>
  <si>
    <t>ANO</t>
  </si>
  <si>
    <t>Celkem</t>
  </si>
  <si>
    <t>Josef Škvorecký, Prima sezona</t>
  </si>
  <si>
    <t xml:space="preserve"> </t>
  </si>
  <si>
    <t>Počet děl české lit. 20. a 21. století (min 5)</t>
  </si>
  <si>
    <t>Počet děl světové lit. 20. a 21. stol. (min 4)</t>
  </si>
  <si>
    <t>Počet děl z literatury 19. stol. (min 3)</t>
  </si>
  <si>
    <t>Počet  děl z literatury do 18. stol. (min 2)</t>
  </si>
  <si>
    <t>Splněny všechny podmínky?</t>
  </si>
  <si>
    <t>Počet dramat (min 2)</t>
  </si>
  <si>
    <t>Počet poezie (min 2)</t>
  </si>
  <si>
    <t>Počet próz (min 2)</t>
  </si>
  <si>
    <t>Celkem děl (min 20)</t>
  </si>
  <si>
    <t>Jméno</t>
  </si>
  <si>
    <t>Třída</t>
  </si>
  <si>
    <t>4KO</t>
  </si>
  <si>
    <t>Vyplněno jméno a třída?</t>
  </si>
  <si>
    <t>Milan Kundera, Směšné lásky</t>
  </si>
  <si>
    <t>Karel Kryl, Kníška Karla Kryla</t>
  </si>
  <si>
    <t>Emanuel Frynta, Písničky bez muziky</t>
  </si>
  <si>
    <t>Petr Šabach, Občanský průkaz</t>
  </si>
  <si>
    <t>Irena Dousková, Hrdý Budžes</t>
  </si>
  <si>
    <t>Jaroslav Rudiš, Potichu</t>
  </si>
  <si>
    <t>Petra Soukupová, Marta v roce vetřelce</t>
  </si>
  <si>
    <t>Zdeněk Svěrák, Nové povídky</t>
  </si>
  <si>
    <t>Ladislav Smoljak a Zdeněk Svěrák, Dobytí severního pólu</t>
  </si>
  <si>
    <t>Vladimír Körner, Adelheid</t>
  </si>
  <si>
    <t>Vítězslav Nezval, Manon Lescaut</t>
  </si>
  <si>
    <t>Václav Hrabě, Blues pro bláznivou holku</t>
  </si>
  <si>
    <t>Radek John, Memento</t>
  </si>
  <si>
    <t>J. H. Krchovský, Leda s labutí</t>
  </si>
  <si>
    <t>2PA</t>
  </si>
  <si>
    <t>4E</t>
  </si>
  <si>
    <t>Josef Kajetán Tyl, Strakonický dudák</t>
  </si>
  <si>
    <t>Alois a Vilém Mrštíkovi, Maryša</t>
  </si>
  <si>
    <t>2PB</t>
  </si>
  <si>
    <t>4MO</t>
  </si>
  <si>
    <t>Václav Havel, Audience</t>
  </si>
  <si>
    <t>Franz Kafka, Proměna</t>
  </si>
  <si>
    <t>Eduard Petiška, Staré řecké báje a pověsti</t>
  </si>
  <si>
    <t>William Shakespeare, Zkrocení zlé ženy</t>
  </si>
  <si>
    <t>Moliére, Lakomec</t>
  </si>
  <si>
    <t>Carlo Goldoni, Sluha dvou pánů</t>
  </si>
  <si>
    <t>William Shakespeare, Kupec benátský</t>
  </si>
  <si>
    <t>Ezop, Bajky</t>
  </si>
  <si>
    <t>Francesco Petrarca, Sonety Lauře</t>
  </si>
  <si>
    <t>Geoffrey Chaucer, Canterburské povídky</t>
  </si>
  <si>
    <t>Giovanni Boccaccio, Dekameron</t>
  </si>
  <si>
    <t>Denis Diderot, Jeptiška</t>
  </si>
  <si>
    <t>Nikolaj Vasiljevič Gogol, Revizor</t>
  </si>
  <si>
    <t>Oscar Wilde, Jak je důležité míti Filipa</t>
  </si>
  <si>
    <t>Charles Baudelaire, Květy zla</t>
  </si>
  <si>
    <t>Karel Havlíček Borovský, Tyrolské elegie</t>
  </si>
  <si>
    <t>Victor Hugo, Chrám Matky boží v Paříži</t>
  </si>
  <si>
    <t>Guy de Maupassant, Kulička</t>
  </si>
  <si>
    <t>Lewis Carrol, Alenka v říši divů</t>
  </si>
  <si>
    <t>Edgar Allan Poe, Vraždy v ulici Morgue a jiné povídky</t>
  </si>
  <si>
    <r>
      <t xml:space="preserve">Božena Němcová, </t>
    </r>
    <r>
      <rPr>
        <sz val="12"/>
        <rFont val="Calibri"/>
        <family val="2"/>
        <charset val="238"/>
      </rPr>
      <t>Babička</t>
    </r>
  </si>
  <si>
    <t>Jane Austenová, Pýcha a předsudek</t>
  </si>
  <si>
    <t>Émile Zola, Zabiják</t>
  </si>
  <si>
    <t>Robert L. Stevenson, Podivný případ doktora Jekylla a pana Hyda</t>
  </si>
  <si>
    <t>George Bernard Shaw, Pygmalion</t>
  </si>
  <si>
    <t>Georges Brassens, Klejme píseň dokola</t>
  </si>
  <si>
    <t>Charles Bukowski, Příliš blízko jatek</t>
  </si>
  <si>
    <t>Vladimir Vysockij, Zaklínač hadů</t>
  </si>
  <si>
    <t>Antoine de Saint-Exupéry, Malý princ</t>
  </si>
  <si>
    <t>Patrik Ryan, Jak jsem vyhrál válku</t>
  </si>
  <si>
    <t>John Steinbeck, O myších a lidech</t>
  </si>
  <si>
    <t>Erich Maria Remarque, Na západní frontě klid</t>
  </si>
  <si>
    <t>George Orwell, 1984</t>
  </si>
  <si>
    <t>Romain Rolland, Petr a Lucie</t>
  </si>
  <si>
    <t>Andrzej Sapkowski, Zaklínač I. Poslední přání</t>
  </si>
  <si>
    <t>Paolo Coelho, Veronika se rozhodla zemřít</t>
  </si>
  <si>
    <t>Douglas Adams, Stopařův průvodce po galaxii - 1. část</t>
  </si>
  <si>
    <t>Ernest Hemingway, Stařec a moře</t>
  </si>
  <si>
    <t>Anne Frank, Deník Anny Frankové</t>
  </si>
  <si>
    <t>William Styron, Sophiina volba</t>
  </si>
  <si>
    <t>Betty MacDonaldová, Vejce a já</t>
  </si>
  <si>
    <t>John Irving, Pravidla moštárny</t>
  </si>
  <si>
    <t>Agatha Christie, Deset malých černoušků</t>
  </si>
  <si>
    <t>Jack London, Bílý tesák</t>
  </si>
  <si>
    <t>George Orwell, Farma zvířat</t>
  </si>
  <si>
    <t>Johannes Mario Simmel, Láska je jen slovo</t>
  </si>
  <si>
    <t>Roald Dahl, Jedenadvacet polibků</t>
  </si>
  <si>
    <t>Haruki Murakami, Norské dřevo</t>
  </si>
  <si>
    <t>Christiane Vera Felscherinow, My děti ze stanice ZOO</t>
  </si>
  <si>
    <t>John Boyne, Chlapec v pruhovaném pyžamu</t>
  </si>
  <si>
    <t>J. K. Rowling, Harry Potter a Kámen mudrců</t>
  </si>
  <si>
    <t>Ladislav Smoljak a Zdeněk Svěrák, Vyšetřování ztráty třídní knihy</t>
  </si>
  <si>
    <t>Karel Čapek, R.U.R.</t>
  </si>
  <si>
    <t>Ivan Olbracht, Nikola Šuhaj loupežník</t>
  </si>
  <si>
    <t>Josef Škvorecký, Zbabělci</t>
  </si>
  <si>
    <t>Arnošt Lustig, Modlitba pro Kateřinu Horovitzovou</t>
  </si>
  <si>
    <t>Zvoleno číslo</t>
  </si>
  <si>
    <t>Rank</t>
  </si>
  <si>
    <t>Číslo</t>
  </si>
  <si>
    <t>Podpis</t>
  </si>
  <si>
    <t>Návod</t>
  </si>
  <si>
    <t>Vyplňte své jméno a třídu.</t>
  </si>
  <si>
    <t>Ve sloupečku „Zvoleno?“ zvolte možnost „ANO“ u díla, které chcete zahrnout do svého seznamu přečtené literatury.</t>
  </si>
  <si>
    <t>Ve spodní části tohoto seznamu máte počítadlo, které vám ukazuje, zda jste splnili všechna nutná kritéria.</t>
  </si>
  <si>
    <t xml:space="preserve"> Jakmile máte vše v pořádku, můžete se přepnout na druhý list v tomto sešitu (Formulář k tisku) a ten vytisknout, podepsat a odevzdat.</t>
  </si>
  <si>
    <t>Seznam literatury</t>
  </si>
  <si>
    <t>Datum:</t>
  </si>
  <si>
    <t>K vyplnění tohoto formuláře je potřeba použít Excel 2021 nebo novější, Excel 365, nebo Excel online. Případně Tabulky Google. Používá moderní funkci, která ve starších verzích není dostupná. V případě že nemůžete formulář vyplnit doma, využijte počítače v učebnách Informatiky.</t>
  </si>
  <si>
    <t>UPOZORNĚNÍ</t>
  </si>
  <si>
    <t>Sofoklés, Antigona</t>
  </si>
  <si>
    <t>Guy de Maupassant: Miláček</t>
  </si>
  <si>
    <t>Oscar Wilde, Obraz Doriana Graye</t>
  </si>
  <si>
    <t>Francis Scott Fitzgerald, Velký Gatsby</t>
  </si>
  <si>
    <t>J. R. R. Tolkien, Hobit</t>
  </si>
  <si>
    <t>Stephen King, Zelená míle</t>
  </si>
  <si>
    <t>Markus Zusak, Zlodějka knih</t>
  </si>
  <si>
    <t>Karel Čapek, Bílá nemoc</t>
  </si>
  <si>
    <t>Viktor Dyk, Milá sedmi loupežníků</t>
  </si>
  <si>
    <t>Kateřina Tučková, Žítkovské bohyně</t>
  </si>
  <si>
    <t>Literatura 20. a 21. století - česká</t>
  </si>
  <si>
    <t>Zvoleno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</si>
</sst>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CF7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0" xfId="0" applyFill="1"/>
    <xf numFmtId="0" fontId="0" fillId="3" borderId="0" xfId="0" applyFill="1"/>
    <xf numFmtId="0" fontId="0" fillId="2" borderId="0" xfId="0" applyFill="1"/>
    <xf numFmtId="0" fontId="5" fillId="0" borderId="0" xfId="0" applyFont="1"/>
    <xf numFmtId="0" fontId="5" fillId="0" borderId="1" xfId="0" applyFont="1" applyBorder="1"/>
    <xf numFmtId="0" fontId="1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1" fillId="4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0" borderId="3" xfId="0" applyFont="1" applyBorder="1"/>
    <xf numFmtId="0" fontId="5" fillId="0" borderId="2" xfId="0" applyFont="1" applyBorder="1"/>
    <xf numFmtId="0" fontId="5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/>
      <protection hidden="1"/>
    </xf>
    <xf numFmtId="0" fontId="5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4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</cellXfs>
  <cellStyles count="1">
    <cellStyle name="Normální" xfId="0" builtinId="0"/>
  </cellStyles>
  <dxfs count="12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ECF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545174</xdr:colOff>
      <xdr:row>3</xdr:row>
      <xdr:rowOff>123825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6EF443B-25EB-03EC-3E57-24C863DE2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624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0"/>
  <sheetViews>
    <sheetView tabSelected="1" topLeftCell="B1" zoomScale="115" zoomScaleNormal="115" zoomScaleSheetLayoutView="40" workbookViewId="0">
      <selection activeCell="F2" sqref="F2:G2"/>
    </sheetView>
  </sheetViews>
  <sheetFormatPr defaultRowHeight="15" x14ac:dyDescent="0.25"/>
  <cols>
    <col min="1" max="1" width="9" hidden="1" customWidth="1"/>
    <col min="2" max="2" width="3.7109375" bestFit="1" customWidth="1"/>
    <col min="3" max="3" width="4.42578125" bestFit="1" customWidth="1"/>
    <col min="4" max="4" width="70" customWidth="1"/>
    <col min="5" max="5" width="9.140625" bestFit="1" customWidth="1"/>
    <col min="6" max="6" width="2.5703125" customWidth="1"/>
    <col min="7" max="7" width="44.7109375" customWidth="1"/>
    <col min="8" max="8" width="12.5703125" customWidth="1"/>
    <col min="10" max="10" width="9.140625" customWidth="1"/>
    <col min="11" max="11" width="23.5703125" hidden="1" customWidth="1"/>
    <col min="12" max="12" width="7.7109375" hidden="1" customWidth="1"/>
    <col min="13" max="13" width="7" hidden="1" customWidth="1"/>
    <col min="14" max="14" width="7.42578125" hidden="1" customWidth="1"/>
    <col min="15" max="15" width="6.140625" hidden="1" customWidth="1"/>
    <col min="16" max="16" width="9.140625" hidden="1" customWidth="1"/>
    <col min="17" max="17" width="14" hidden="1" customWidth="1"/>
    <col min="18" max="18" width="11.28515625" hidden="1" customWidth="1"/>
  </cols>
  <sheetData>
    <row r="1" spans="1:18" ht="15.75" x14ac:dyDescent="0.25">
      <c r="A1" s="4"/>
      <c r="B1" s="4"/>
      <c r="C1" s="4"/>
      <c r="D1" s="4"/>
      <c r="E1" s="4"/>
    </row>
    <row r="2" spans="1:18" ht="15.75" x14ac:dyDescent="0.25">
      <c r="A2" s="4"/>
      <c r="B2" s="4"/>
      <c r="C2" s="4"/>
      <c r="D2" s="4"/>
      <c r="E2" s="11" t="s">
        <v>48</v>
      </c>
      <c r="F2" s="44"/>
      <c r="G2" s="45"/>
    </row>
    <row r="3" spans="1:18" ht="15.75" x14ac:dyDescent="0.25">
      <c r="A3" s="4"/>
      <c r="B3" s="4"/>
      <c r="C3" s="4"/>
      <c r="D3" s="4"/>
      <c r="E3" s="12" t="s">
        <v>49</v>
      </c>
      <c r="F3" s="46"/>
      <c r="G3" s="47"/>
    </row>
    <row r="4" spans="1:18" ht="15.75" x14ac:dyDescent="0.25">
      <c r="A4" s="4"/>
      <c r="B4" s="4"/>
      <c r="C4" s="4"/>
      <c r="D4" s="4"/>
      <c r="E4" s="4"/>
      <c r="F4" s="4"/>
      <c r="G4" s="4"/>
      <c r="H4" s="4"/>
      <c r="I4" s="4"/>
    </row>
    <row r="5" spans="1:18" ht="15.6" customHeight="1" x14ac:dyDescent="0.25">
      <c r="A5" s="4"/>
      <c r="B5" s="4"/>
      <c r="C5" s="57"/>
      <c r="D5" s="5" t="s">
        <v>26</v>
      </c>
      <c r="E5" s="5" t="s">
        <v>152</v>
      </c>
      <c r="F5" s="4"/>
      <c r="Q5" t="s">
        <v>128</v>
      </c>
      <c r="R5" t="s">
        <v>129</v>
      </c>
    </row>
    <row r="6" spans="1:18" ht="15.75" x14ac:dyDescent="0.25">
      <c r="A6" s="4"/>
      <c r="B6" s="43" t="s">
        <v>0</v>
      </c>
      <c r="C6" s="18">
        <v>1</v>
      </c>
      <c r="D6" s="18" t="s">
        <v>75</v>
      </c>
      <c r="E6" s="18"/>
      <c r="F6" s="4"/>
      <c r="G6" s="40" t="s">
        <v>140</v>
      </c>
      <c r="L6" t="s">
        <v>30</v>
      </c>
      <c r="M6" s="1" t="s">
        <v>32</v>
      </c>
      <c r="N6" s="2" t="s">
        <v>33</v>
      </c>
      <c r="O6" s="3" t="s">
        <v>31</v>
      </c>
      <c r="Q6" t="str">
        <f>IF(E6="ANO",C6,"")</f>
        <v/>
      </c>
      <c r="R6" t="str">
        <f>IFERROR(RANK(Q6,$Q$6:$Q$200,1),"")</f>
        <v/>
      </c>
    </row>
    <row r="7" spans="1:18" ht="15.75" x14ac:dyDescent="0.25">
      <c r="A7" s="4"/>
      <c r="B7" s="43"/>
      <c r="C7" s="18">
        <f>C6+1</f>
        <v>2</v>
      </c>
      <c r="D7" s="18" t="s">
        <v>76</v>
      </c>
      <c r="E7" s="18"/>
      <c r="F7" s="4"/>
      <c r="G7" s="50" t="s">
        <v>139</v>
      </c>
      <c r="K7" t="s">
        <v>34</v>
      </c>
      <c r="L7">
        <f>COUNTIF(E6:E15,"ANO")</f>
        <v>0</v>
      </c>
      <c r="M7" s="1">
        <f>COUNTIF(E6:E10,"ANO")</f>
        <v>0</v>
      </c>
      <c r="N7" s="2">
        <f>COUNTIF(E11:E12,"ANO")</f>
        <v>0</v>
      </c>
      <c r="O7" s="3">
        <f>COUNTIF(E13:E15,"ANO")</f>
        <v>0</v>
      </c>
      <c r="Q7" t="str">
        <f t="shared" ref="Q7:Q70" si="0">IF(E7="ANO",C7,"")</f>
        <v/>
      </c>
      <c r="R7" t="str">
        <f t="shared" ref="R7:R70" si="1">IFERROR(RANK(Q7,$Q$6:$Q$200,1),"")</f>
        <v/>
      </c>
    </row>
    <row r="8" spans="1:18" ht="15.75" x14ac:dyDescent="0.25">
      <c r="A8" s="4"/>
      <c r="B8" s="43"/>
      <c r="C8" s="18">
        <f t="shared" ref="C8:C71" si="2">C7+1</f>
        <v>3</v>
      </c>
      <c r="D8" s="18" t="s">
        <v>77</v>
      </c>
      <c r="E8" s="18"/>
      <c r="F8" s="4"/>
      <c r="G8" s="50"/>
      <c r="K8" t="s">
        <v>27</v>
      </c>
      <c r="L8">
        <f>COUNTIF(E16:E37,"ANO")</f>
        <v>0</v>
      </c>
      <c r="M8" s="1">
        <f>COUNTIF(E16:E20,"ANO")</f>
        <v>0</v>
      </c>
      <c r="N8" s="2">
        <f>COUNTIF(E21:E24,"ANO")</f>
        <v>0</v>
      </c>
      <c r="O8" s="3">
        <f>COUNTIF(E25:E37,"ANO")</f>
        <v>0</v>
      </c>
      <c r="Q8" t="str">
        <f t="shared" si="0"/>
        <v/>
      </c>
      <c r="R8" t="str">
        <f t="shared" si="1"/>
        <v/>
      </c>
    </row>
    <row r="9" spans="1:18" ht="15.75" x14ac:dyDescent="0.25">
      <c r="A9" s="4"/>
      <c r="B9" s="43"/>
      <c r="C9" s="18">
        <f t="shared" si="2"/>
        <v>4</v>
      </c>
      <c r="D9" s="18" t="s">
        <v>78</v>
      </c>
      <c r="E9" s="18"/>
      <c r="F9" s="4"/>
      <c r="G9" s="50"/>
      <c r="K9" t="s">
        <v>28</v>
      </c>
      <c r="L9">
        <f>COUNTIF(E38:E68,"ANO")</f>
        <v>0</v>
      </c>
      <c r="M9" s="1">
        <f>COUNTIF(E38,"ANO")</f>
        <v>0</v>
      </c>
      <c r="N9" s="2">
        <f>COUNTIF(E39:E41,"ANO")</f>
        <v>0</v>
      </c>
      <c r="O9" s="3">
        <f>COUNTIF(E42:E68,"ANO")</f>
        <v>0</v>
      </c>
      <c r="Q9" t="str">
        <f t="shared" si="0"/>
        <v/>
      </c>
      <c r="R9" t="str">
        <f t="shared" si="1"/>
        <v/>
      </c>
    </row>
    <row r="10" spans="1:18" ht="15.75" x14ac:dyDescent="0.25">
      <c r="A10" s="4"/>
      <c r="B10" s="43"/>
      <c r="C10" s="18">
        <f t="shared" si="2"/>
        <v>5</v>
      </c>
      <c r="D10" s="58" t="s">
        <v>141</v>
      </c>
      <c r="E10" s="58"/>
      <c r="F10" s="4"/>
      <c r="G10" s="50"/>
      <c r="K10" t="s">
        <v>29</v>
      </c>
      <c r="L10">
        <f>COUNTIF(E69:E111,"ANO")</f>
        <v>0</v>
      </c>
      <c r="M10" s="1">
        <f>COUNTIF(E62:E66,"ANO")</f>
        <v>0</v>
      </c>
      <c r="N10" s="2">
        <f>COUNTIF(E75:E81,"ANO")</f>
        <v>0</v>
      </c>
      <c r="O10" s="3">
        <f>COUNTIF(E82:E111,"ANO")</f>
        <v>0</v>
      </c>
      <c r="Q10" t="str">
        <f t="shared" si="0"/>
        <v/>
      </c>
      <c r="R10" t="str">
        <f t="shared" si="1"/>
        <v/>
      </c>
    </row>
    <row r="11" spans="1:18" ht="15.75" x14ac:dyDescent="0.25">
      <c r="A11" s="4"/>
      <c r="B11" s="43"/>
      <c r="C11" s="19">
        <f t="shared" si="2"/>
        <v>6</v>
      </c>
      <c r="D11" s="19" t="s">
        <v>79</v>
      </c>
      <c r="E11" s="19"/>
      <c r="F11" s="4"/>
      <c r="G11" s="50"/>
      <c r="K11" t="s">
        <v>36</v>
      </c>
      <c r="L11">
        <f>SUM(L7:L10)</f>
        <v>0</v>
      </c>
      <c r="M11">
        <f>SUM(M7:M10)</f>
        <v>0</v>
      </c>
      <c r="N11">
        <f>SUM(N7:N10)</f>
        <v>0</v>
      </c>
      <c r="O11">
        <f>SUM(O7:O10)</f>
        <v>0</v>
      </c>
      <c r="Q11" t="str">
        <f t="shared" si="0"/>
        <v/>
      </c>
      <c r="R11" t="str">
        <f t="shared" si="1"/>
        <v/>
      </c>
    </row>
    <row r="12" spans="1:18" ht="15.75" x14ac:dyDescent="0.25">
      <c r="A12" s="4"/>
      <c r="B12" s="43"/>
      <c r="C12" s="19">
        <f t="shared" si="2"/>
        <v>7</v>
      </c>
      <c r="D12" s="19" t="s">
        <v>80</v>
      </c>
      <c r="E12" s="19"/>
      <c r="F12" s="4"/>
      <c r="G12" s="50"/>
      <c r="Q12" t="str">
        <f t="shared" si="0"/>
        <v/>
      </c>
      <c r="R12" t="str">
        <f t="shared" si="1"/>
        <v/>
      </c>
    </row>
    <row r="13" spans="1:18" ht="15.75" x14ac:dyDescent="0.25">
      <c r="A13" s="4"/>
      <c r="B13" s="43"/>
      <c r="C13" s="20">
        <f t="shared" si="2"/>
        <v>8</v>
      </c>
      <c r="D13" s="20" t="s">
        <v>81</v>
      </c>
      <c r="E13" s="20"/>
      <c r="F13" s="4"/>
      <c r="G13" s="50"/>
      <c r="Q13" t="str">
        <f t="shared" si="0"/>
        <v/>
      </c>
      <c r="R13" t="str">
        <f t="shared" si="1"/>
        <v/>
      </c>
    </row>
    <row r="14" spans="1:18" ht="15.75" x14ac:dyDescent="0.25">
      <c r="A14" s="4"/>
      <c r="B14" s="43"/>
      <c r="C14" s="20">
        <f t="shared" si="2"/>
        <v>9</v>
      </c>
      <c r="D14" s="20" t="s">
        <v>82</v>
      </c>
      <c r="E14" s="20"/>
      <c r="F14" s="4"/>
      <c r="G14" s="50"/>
      <c r="Q14" t="str">
        <f t="shared" si="0"/>
        <v/>
      </c>
      <c r="R14" t="str">
        <f t="shared" si="1"/>
        <v/>
      </c>
    </row>
    <row r="15" spans="1:18" ht="15.75" x14ac:dyDescent="0.25">
      <c r="A15" s="4"/>
      <c r="B15" s="43"/>
      <c r="C15" s="20">
        <f t="shared" si="2"/>
        <v>10</v>
      </c>
      <c r="D15" s="20" t="s">
        <v>83</v>
      </c>
      <c r="E15" s="20"/>
      <c r="F15" s="4"/>
      <c r="G15" s="50"/>
      <c r="Q15" t="str">
        <f t="shared" si="0"/>
        <v/>
      </c>
      <c r="R15" t="str">
        <f t="shared" si="1"/>
        <v/>
      </c>
    </row>
    <row r="16" spans="1:18" ht="15.75" x14ac:dyDescent="0.25">
      <c r="A16" s="4"/>
      <c r="B16" s="43" t="s">
        <v>1</v>
      </c>
      <c r="C16" s="18">
        <f t="shared" si="2"/>
        <v>11</v>
      </c>
      <c r="D16" s="18" t="s">
        <v>84</v>
      </c>
      <c r="E16" s="18"/>
      <c r="F16" s="4"/>
      <c r="G16" s="51"/>
      <c r="K16" t="s">
        <v>35</v>
      </c>
      <c r="Q16" t="str">
        <f t="shared" si="0"/>
        <v/>
      </c>
      <c r="R16" t="str">
        <f t="shared" si="1"/>
        <v/>
      </c>
    </row>
    <row r="17" spans="1:18" ht="15.75" x14ac:dyDescent="0.25">
      <c r="A17" s="4"/>
      <c r="B17" s="43"/>
      <c r="C17" s="18">
        <f t="shared" si="2"/>
        <v>12</v>
      </c>
      <c r="D17" s="18" t="s">
        <v>85</v>
      </c>
      <c r="E17" s="18"/>
      <c r="F17" s="4"/>
      <c r="G17" s="25"/>
      <c r="K17" t="s">
        <v>38</v>
      </c>
      <c r="Q17" t="str">
        <f t="shared" si="0"/>
        <v/>
      </c>
      <c r="R17" t="str">
        <f t="shared" si="1"/>
        <v/>
      </c>
    </row>
    <row r="18" spans="1:18" ht="15.75" x14ac:dyDescent="0.25">
      <c r="A18" s="4"/>
      <c r="B18" s="43"/>
      <c r="C18" s="18">
        <f t="shared" si="2"/>
        <v>13</v>
      </c>
      <c r="D18" s="18" t="s">
        <v>69</v>
      </c>
      <c r="E18" s="18"/>
      <c r="F18" s="4"/>
      <c r="G18" s="26" t="s">
        <v>132</v>
      </c>
      <c r="Q18" t="str">
        <f t="shared" si="0"/>
        <v/>
      </c>
      <c r="R18" t="str">
        <f t="shared" si="1"/>
        <v/>
      </c>
    </row>
    <row r="19" spans="1:18" ht="15.75" x14ac:dyDescent="0.25">
      <c r="A19" s="4"/>
      <c r="B19" s="43"/>
      <c r="C19" s="18">
        <f t="shared" si="2"/>
        <v>14</v>
      </c>
      <c r="D19" s="18" t="s">
        <v>68</v>
      </c>
      <c r="E19" s="18"/>
      <c r="F19" s="4"/>
      <c r="G19" s="27" t="s">
        <v>133</v>
      </c>
      <c r="Q19" t="str">
        <f t="shared" si="0"/>
        <v/>
      </c>
      <c r="R19" t="str">
        <f t="shared" si="1"/>
        <v/>
      </c>
    </row>
    <row r="20" spans="1:18" ht="15.75" x14ac:dyDescent="0.25">
      <c r="A20" s="4"/>
      <c r="B20" s="43"/>
      <c r="C20" s="18">
        <f t="shared" si="2"/>
        <v>15</v>
      </c>
      <c r="D20" s="18" t="s">
        <v>7</v>
      </c>
      <c r="E20" s="18"/>
      <c r="F20" s="4"/>
      <c r="G20" s="48" t="s">
        <v>134</v>
      </c>
      <c r="K20" t="s">
        <v>66</v>
      </c>
      <c r="Q20" t="str">
        <f t="shared" si="0"/>
        <v/>
      </c>
      <c r="R20" t="str">
        <f t="shared" si="1"/>
        <v/>
      </c>
    </row>
    <row r="21" spans="1:18" ht="15.75" x14ac:dyDescent="0.25">
      <c r="A21" s="4"/>
      <c r="B21" s="43"/>
      <c r="C21" s="19">
        <f t="shared" si="2"/>
        <v>16</v>
      </c>
      <c r="D21" s="19" t="s">
        <v>2</v>
      </c>
      <c r="E21" s="19"/>
      <c r="F21" s="4"/>
      <c r="G21" s="48"/>
      <c r="K21" t="s">
        <v>70</v>
      </c>
      <c r="Q21" t="str">
        <f t="shared" si="0"/>
        <v/>
      </c>
      <c r="R21" t="str">
        <f t="shared" si="1"/>
        <v/>
      </c>
    </row>
    <row r="22" spans="1:18" ht="15.75" x14ac:dyDescent="0.25">
      <c r="A22" s="4"/>
      <c r="B22" s="43"/>
      <c r="C22" s="19">
        <f t="shared" si="2"/>
        <v>17</v>
      </c>
      <c r="D22" s="19" t="s">
        <v>3</v>
      </c>
      <c r="E22" s="19"/>
      <c r="F22" s="4"/>
      <c r="G22" s="48"/>
      <c r="K22" t="s">
        <v>67</v>
      </c>
      <c r="Q22" t="str">
        <f t="shared" si="0"/>
        <v/>
      </c>
      <c r="R22" t="str">
        <f t="shared" si="1"/>
        <v/>
      </c>
    </row>
    <row r="23" spans="1:18" ht="15.75" x14ac:dyDescent="0.25">
      <c r="A23" s="4"/>
      <c r="B23" s="43"/>
      <c r="C23" s="19">
        <f t="shared" si="2"/>
        <v>18</v>
      </c>
      <c r="D23" s="19" t="s">
        <v>86</v>
      </c>
      <c r="E23" s="19"/>
      <c r="F23" s="4"/>
      <c r="G23" s="48" t="s">
        <v>135</v>
      </c>
      <c r="K23" t="s">
        <v>50</v>
      </c>
      <c r="Q23" t="str">
        <f t="shared" si="0"/>
        <v/>
      </c>
      <c r="R23" t="str">
        <f t="shared" si="1"/>
        <v/>
      </c>
    </row>
    <row r="24" spans="1:18" ht="15.75" x14ac:dyDescent="0.25">
      <c r="A24" s="4"/>
      <c r="B24" s="43"/>
      <c r="C24" s="19">
        <f t="shared" si="2"/>
        <v>19</v>
      </c>
      <c r="D24" s="19" t="s">
        <v>87</v>
      </c>
      <c r="E24" s="19"/>
      <c r="F24" s="4"/>
      <c r="G24" s="48"/>
      <c r="K24" t="s">
        <v>71</v>
      </c>
      <c r="Q24" t="str">
        <f t="shared" si="0"/>
        <v/>
      </c>
      <c r="R24" t="str">
        <f t="shared" si="1"/>
        <v/>
      </c>
    </row>
    <row r="25" spans="1:18" ht="15.75" x14ac:dyDescent="0.25">
      <c r="A25" s="4"/>
      <c r="B25" s="43"/>
      <c r="C25" s="20">
        <f t="shared" si="2"/>
        <v>20</v>
      </c>
      <c r="D25" s="20" t="s">
        <v>88</v>
      </c>
      <c r="E25" s="20"/>
      <c r="F25" s="4"/>
      <c r="G25" s="48"/>
      <c r="Q25" t="str">
        <f t="shared" si="0"/>
        <v/>
      </c>
      <c r="R25" t="str">
        <f t="shared" si="1"/>
        <v/>
      </c>
    </row>
    <row r="26" spans="1:18" ht="15.75" x14ac:dyDescent="0.25">
      <c r="A26" s="4"/>
      <c r="B26" s="43"/>
      <c r="C26" s="20">
        <f t="shared" si="2"/>
        <v>21</v>
      </c>
      <c r="D26" s="20" t="s">
        <v>4</v>
      </c>
      <c r="E26" s="20"/>
      <c r="F26" s="4"/>
      <c r="G26" s="48" t="s">
        <v>136</v>
      </c>
      <c r="Q26" t="str">
        <f t="shared" si="0"/>
        <v/>
      </c>
      <c r="R26" t="str">
        <f t="shared" si="1"/>
        <v/>
      </c>
    </row>
    <row r="27" spans="1:18" ht="15.75" x14ac:dyDescent="0.25">
      <c r="A27" s="4"/>
      <c r="B27" s="43"/>
      <c r="C27" s="20">
        <f t="shared" si="2"/>
        <v>22</v>
      </c>
      <c r="D27" s="20" t="s">
        <v>5</v>
      </c>
      <c r="E27" s="20"/>
      <c r="F27" s="4"/>
      <c r="G27" s="48"/>
      <c r="Q27" t="str">
        <f t="shared" si="0"/>
        <v/>
      </c>
      <c r="R27" t="str">
        <f t="shared" si="1"/>
        <v/>
      </c>
    </row>
    <row r="28" spans="1:18" ht="15.75" customHeight="1" x14ac:dyDescent="0.25">
      <c r="A28" s="4"/>
      <c r="B28" s="43"/>
      <c r="C28" s="20">
        <f t="shared" si="2"/>
        <v>23</v>
      </c>
      <c r="D28" s="20" t="s">
        <v>6</v>
      </c>
      <c r="E28" s="20"/>
      <c r="F28" s="4"/>
      <c r="G28" s="49"/>
      <c r="Q28" t="str">
        <f t="shared" si="0"/>
        <v/>
      </c>
      <c r="R28" t="str">
        <f t="shared" si="1"/>
        <v/>
      </c>
    </row>
    <row r="29" spans="1:18" ht="15.75" x14ac:dyDescent="0.25">
      <c r="A29" s="4"/>
      <c r="B29" s="43"/>
      <c r="C29" s="20">
        <f t="shared" si="2"/>
        <v>24</v>
      </c>
      <c r="D29" s="20" t="s">
        <v>89</v>
      </c>
      <c r="E29" s="20"/>
      <c r="F29" s="4"/>
      <c r="Q29" t="str">
        <f t="shared" si="0"/>
        <v/>
      </c>
      <c r="R29" t="str">
        <f t="shared" si="1"/>
        <v/>
      </c>
    </row>
    <row r="30" spans="1:18" ht="15.75" x14ac:dyDescent="0.25">
      <c r="A30" s="4"/>
      <c r="B30" s="43"/>
      <c r="C30" s="20">
        <f t="shared" si="2"/>
        <v>25</v>
      </c>
      <c r="D30" s="20" t="s">
        <v>90</v>
      </c>
      <c r="E30" s="20"/>
      <c r="F30" s="4"/>
      <c r="Q30" t="str">
        <f t="shared" si="0"/>
        <v/>
      </c>
      <c r="R30" t="str">
        <f t="shared" si="1"/>
        <v/>
      </c>
    </row>
    <row r="31" spans="1:18" ht="15.75" x14ac:dyDescent="0.25">
      <c r="A31" s="4"/>
      <c r="B31" s="43"/>
      <c r="C31" s="20">
        <f t="shared" si="2"/>
        <v>26</v>
      </c>
      <c r="D31" s="20" t="s">
        <v>91</v>
      </c>
      <c r="E31" s="20"/>
      <c r="F31" s="4"/>
      <c r="Q31" t="str">
        <f t="shared" si="0"/>
        <v/>
      </c>
      <c r="R31" t="str">
        <f t="shared" si="1"/>
        <v/>
      </c>
    </row>
    <row r="32" spans="1:18" ht="15.75" x14ac:dyDescent="0.25">
      <c r="A32" s="4"/>
      <c r="B32" s="43"/>
      <c r="C32" s="20">
        <f t="shared" si="2"/>
        <v>27</v>
      </c>
      <c r="D32" s="20" t="s">
        <v>92</v>
      </c>
      <c r="E32" s="20"/>
      <c r="F32" s="4"/>
      <c r="Q32" t="str">
        <f t="shared" si="0"/>
        <v/>
      </c>
      <c r="R32" t="str">
        <f t="shared" si="1"/>
        <v/>
      </c>
    </row>
    <row r="33" spans="1:18" ht="15.75" x14ac:dyDescent="0.25">
      <c r="A33" s="4"/>
      <c r="B33" s="43"/>
      <c r="C33" s="20">
        <f t="shared" si="2"/>
        <v>28</v>
      </c>
      <c r="D33" s="20" t="s">
        <v>93</v>
      </c>
      <c r="E33" s="20"/>
      <c r="F33" s="4"/>
      <c r="Q33" t="str">
        <f t="shared" si="0"/>
        <v/>
      </c>
      <c r="R33" t="str">
        <f t="shared" si="1"/>
        <v/>
      </c>
    </row>
    <row r="34" spans="1:18" ht="15.75" x14ac:dyDescent="0.25">
      <c r="A34" s="4"/>
      <c r="B34" s="43"/>
      <c r="C34" s="20">
        <f t="shared" si="2"/>
        <v>29</v>
      </c>
      <c r="D34" s="20" t="s">
        <v>94</v>
      </c>
      <c r="E34" s="20"/>
      <c r="F34" s="4"/>
      <c r="Q34" t="str">
        <f t="shared" si="0"/>
        <v/>
      </c>
      <c r="R34" t="str">
        <f t="shared" si="1"/>
        <v/>
      </c>
    </row>
    <row r="35" spans="1:18" ht="15.75" customHeight="1" x14ac:dyDescent="0.25">
      <c r="A35" s="4"/>
      <c r="B35" s="43"/>
      <c r="C35" s="20">
        <f t="shared" si="2"/>
        <v>30</v>
      </c>
      <c r="D35" s="20" t="s">
        <v>95</v>
      </c>
      <c r="E35" s="20"/>
      <c r="F35" s="4"/>
      <c r="Q35" t="str">
        <f t="shared" si="0"/>
        <v/>
      </c>
      <c r="R35" t="str">
        <f t="shared" si="1"/>
        <v/>
      </c>
    </row>
    <row r="36" spans="1:18" ht="15.75" x14ac:dyDescent="0.25">
      <c r="A36" s="4"/>
      <c r="B36" s="43"/>
      <c r="C36" s="20">
        <f t="shared" si="2"/>
        <v>31</v>
      </c>
      <c r="D36" s="20" t="s">
        <v>142</v>
      </c>
      <c r="E36" s="20"/>
      <c r="F36" s="4"/>
      <c r="Q36" t="str">
        <f t="shared" si="0"/>
        <v/>
      </c>
      <c r="R36" t="str">
        <f t="shared" si="1"/>
        <v/>
      </c>
    </row>
    <row r="37" spans="1:18" ht="15.75" x14ac:dyDescent="0.25">
      <c r="A37" s="4"/>
      <c r="B37" s="43"/>
      <c r="C37" s="20">
        <f t="shared" si="2"/>
        <v>32</v>
      </c>
      <c r="D37" s="20" t="s">
        <v>143</v>
      </c>
      <c r="E37" s="20"/>
      <c r="F37" s="4"/>
      <c r="Q37" t="str">
        <f t="shared" si="0"/>
        <v/>
      </c>
      <c r="R37" t="str">
        <f t="shared" si="1"/>
        <v/>
      </c>
    </row>
    <row r="38" spans="1:18" ht="15.75" x14ac:dyDescent="0.25">
      <c r="A38" s="4"/>
      <c r="B38" s="41" t="s">
        <v>25</v>
      </c>
      <c r="C38" s="18">
        <f t="shared" si="2"/>
        <v>33</v>
      </c>
      <c r="D38" s="18" t="s">
        <v>96</v>
      </c>
      <c r="E38" s="18"/>
      <c r="F38" s="4"/>
      <c r="Q38" t="str">
        <f t="shared" si="0"/>
        <v/>
      </c>
      <c r="R38" t="str">
        <f t="shared" si="1"/>
        <v/>
      </c>
    </row>
    <row r="39" spans="1:18" ht="15.75" x14ac:dyDescent="0.25">
      <c r="A39" s="4"/>
      <c r="B39" s="42"/>
      <c r="C39" s="19">
        <f t="shared" si="2"/>
        <v>34</v>
      </c>
      <c r="D39" s="19" t="s">
        <v>97</v>
      </c>
      <c r="E39" s="19"/>
      <c r="F39" s="4"/>
      <c r="Q39" t="str">
        <f t="shared" si="0"/>
        <v/>
      </c>
      <c r="R39" t="str">
        <f t="shared" si="1"/>
        <v/>
      </c>
    </row>
    <row r="40" spans="1:18" ht="15.75" x14ac:dyDescent="0.25">
      <c r="A40" s="4"/>
      <c r="B40" s="42"/>
      <c r="C40" s="19">
        <f t="shared" si="2"/>
        <v>35</v>
      </c>
      <c r="D40" s="19" t="s">
        <v>98</v>
      </c>
      <c r="E40" s="19"/>
      <c r="F40" s="4"/>
      <c r="Q40" t="str">
        <f t="shared" si="0"/>
        <v/>
      </c>
      <c r="R40" t="str">
        <f t="shared" si="1"/>
        <v/>
      </c>
    </row>
    <row r="41" spans="1:18" ht="15.75" x14ac:dyDescent="0.25">
      <c r="A41" s="4"/>
      <c r="B41" s="42"/>
      <c r="C41" s="19">
        <f t="shared" si="2"/>
        <v>36</v>
      </c>
      <c r="D41" s="19" t="s">
        <v>99</v>
      </c>
      <c r="E41" s="19"/>
      <c r="F41" s="4"/>
      <c r="Q41" t="str">
        <f t="shared" si="0"/>
        <v/>
      </c>
      <c r="R41" t="str">
        <f t="shared" si="1"/>
        <v/>
      </c>
    </row>
    <row r="42" spans="1:18" ht="15.75" x14ac:dyDescent="0.25">
      <c r="A42" s="4"/>
      <c r="B42" s="42"/>
      <c r="C42" s="20">
        <f t="shared" si="2"/>
        <v>37</v>
      </c>
      <c r="D42" s="20" t="s">
        <v>100</v>
      </c>
      <c r="E42" s="20"/>
      <c r="F42" s="4"/>
      <c r="Q42" t="str">
        <f t="shared" si="0"/>
        <v/>
      </c>
      <c r="R42" t="str">
        <f t="shared" si="1"/>
        <v/>
      </c>
    </row>
    <row r="43" spans="1:18" ht="15.75" x14ac:dyDescent="0.25">
      <c r="A43" s="4"/>
      <c r="B43" s="42"/>
      <c r="C43" s="20">
        <f t="shared" si="2"/>
        <v>38</v>
      </c>
      <c r="D43" s="20" t="s">
        <v>101</v>
      </c>
      <c r="E43" s="20"/>
      <c r="F43" s="4"/>
      <c r="Q43" t="str">
        <f t="shared" si="0"/>
        <v/>
      </c>
      <c r="R43" t="str">
        <f t="shared" si="1"/>
        <v/>
      </c>
    </row>
    <row r="44" spans="1:18" ht="15.75" x14ac:dyDescent="0.25">
      <c r="A44" s="4"/>
      <c r="B44" s="42"/>
      <c r="C44" s="20">
        <f t="shared" si="2"/>
        <v>39</v>
      </c>
      <c r="D44" s="20" t="s">
        <v>102</v>
      </c>
      <c r="E44" s="20"/>
      <c r="F44" s="4"/>
      <c r="Q44" t="str">
        <f t="shared" si="0"/>
        <v/>
      </c>
      <c r="R44" t="str">
        <f t="shared" si="1"/>
        <v/>
      </c>
    </row>
    <row r="45" spans="1:18" ht="15.75" customHeight="1" x14ac:dyDescent="0.25">
      <c r="A45" s="4"/>
      <c r="B45" s="42"/>
      <c r="C45" s="20">
        <f t="shared" si="2"/>
        <v>40</v>
      </c>
      <c r="D45" s="20" t="s">
        <v>103</v>
      </c>
      <c r="E45" s="20"/>
      <c r="F45" s="4"/>
      <c r="Q45" t="str">
        <f t="shared" si="0"/>
        <v/>
      </c>
      <c r="R45" t="str">
        <f t="shared" si="1"/>
        <v/>
      </c>
    </row>
    <row r="46" spans="1:18" ht="15.75" customHeight="1" x14ac:dyDescent="0.25">
      <c r="A46" s="4"/>
      <c r="B46" s="42"/>
      <c r="C46" s="20">
        <f t="shared" si="2"/>
        <v>41</v>
      </c>
      <c r="D46" s="20" t="s">
        <v>104</v>
      </c>
      <c r="E46" s="20"/>
      <c r="F46" s="4"/>
      <c r="G46" s="13"/>
      <c r="I46" s="14"/>
      <c r="Q46" t="str">
        <f t="shared" si="0"/>
        <v/>
      </c>
      <c r="R46" t="str">
        <f t="shared" si="1"/>
        <v/>
      </c>
    </row>
    <row r="47" spans="1:18" ht="15.75" x14ac:dyDescent="0.25">
      <c r="A47" s="4"/>
      <c r="B47" s="42"/>
      <c r="C47" s="20">
        <f t="shared" si="2"/>
        <v>42</v>
      </c>
      <c r="D47" s="20" t="s">
        <v>105</v>
      </c>
      <c r="E47" s="20"/>
      <c r="F47" s="4"/>
      <c r="G47" s="6" t="s">
        <v>51</v>
      </c>
      <c r="H47" s="7" t="str">
        <f>IF(COUNTA(F2:G3)=2,"ANO","NE")</f>
        <v>NE</v>
      </c>
      <c r="J47" t="str">
        <f>IF(H47="ANO","OK","KO")</f>
        <v>KO</v>
      </c>
      <c r="Q47" t="str">
        <f t="shared" si="0"/>
        <v/>
      </c>
      <c r="R47" t="str">
        <f t="shared" si="1"/>
        <v/>
      </c>
    </row>
    <row r="48" spans="1:18" ht="15.75" x14ac:dyDescent="0.25">
      <c r="A48" s="4"/>
      <c r="B48" s="42"/>
      <c r="C48" s="20">
        <f t="shared" si="2"/>
        <v>43</v>
      </c>
      <c r="D48" s="20" t="s">
        <v>106</v>
      </c>
      <c r="E48" s="20"/>
      <c r="F48" s="4"/>
      <c r="G48" s="8" t="s">
        <v>44</v>
      </c>
      <c r="H48" s="7">
        <f>M11</f>
        <v>0</v>
      </c>
      <c r="J48" t="str">
        <f>IF(H48&gt;=2,"OK","KO")</f>
        <v>KO</v>
      </c>
      <c r="Q48" t="str">
        <f t="shared" si="0"/>
        <v/>
      </c>
      <c r="R48" t="str">
        <f t="shared" si="1"/>
        <v/>
      </c>
    </row>
    <row r="49" spans="1:18" ht="15.75" x14ac:dyDescent="0.25">
      <c r="A49" s="4"/>
      <c r="B49" s="42"/>
      <c r="C49" s="21">
        <f t="shared" si="2"/>
        <v>44</v>
      </c>
      <c r="D49" s="21" t="s">
        <v>107</v>
      </c>
      <c r="E49" s="21"/>
      <c r="F49" s="4"/>
      <c r="G49" s="9" t="s">
        <v>45</v>
      </c>
      <c r="H49" s="7">
        <f>N11</f>
        <v>0</v>
      </c>
      <c r="J49" t="str">
        <f>IF(H49&gt;=2,"OK","KO")</f>
        <v>KO</v>
      </c>
      <c r="Q49" t="str">
        <f t="shared" si="0"/>
        <v/>
      </c>
      <c r="R49" t="str">
        <f t="shared" si="1"/>
        <v/>
      </c>
    </row>
    <row r="50" spans="1:18" ht="15.75" x14ac:dyDescent="0.25">
      <c r="A50" s="4"/>
      <c r="B50" s="42"/>
      <c r="C50" s="17">
        <f t="shared" si="2"/>
        <v>45</v>
      </c>
      <c r="D50" s="17" t="s">
        <v>108</v>
      </c>
      <c r="E50" s="17"/>
      <c r="F50" s="4"/>
      <c r="G50" s="10" t="s">
        <v>46</v>
      </c>
      <c r="H50" s="7">
        <f>O11</f>
        <v>0</v>
      </c>
      <c r="J50" t="str">
        <f>IF(H50&gt;=2,"OK","KO")</f>
        <v>KO</v>
      </c>
      <c r="Q50" t="str">
        <f t="shared" si="0"/>
        <v/>
      </c>
      <c r="R50" t="str">
        <f t="shared" si="1"/>
        <v/>
      </c>
    </row>
    <row r="51" spans="1:18" ht="15.75" x14ac:dyDescent="0.25">
      <c r="A51" s="4"/>
      <c r="B51" s="42"/>
      <c r="C51" s="17">
        <f t="shared" si="2"/>
        <v>46</v>
      </c>
      <c r="D51" s="17" t="s">
        <v>109</v>
      </c>
      <c r="E51" s="17"/>
      <c r="F51" s="4"/>
      <c r="G51" s="6" t="s">
        <v>42</v>
      </c>
      <c r="H51" s="7">
        <f>L7</f>
        <v>0</v>
      </c>
      <c r="J51" t="str">
        <f>IF(H51&gt;=2,"OK","KO")</f>
        <v>KO</v>
      </c>
      <c r="Q51" t="str">
        <f t="shared" si="0"/>
        <v/>
      </c>
      <c r="R51" t="str">
        <f t="shared" si="1"/>
        <v/>
      </c>
    </row>
    <row r="52" spans="1:18" ht="15.75" x14ac:dyDescent="0.25">
      <c r="A52" s="4"/>
      <c r="B52" s="42"/>
      <c r="C52" s="17">
        <f t="shared" si="2"/>
        <v>47</v>
      </c>
      <c r="D52" s="17" t="s">
        <v>110</v>
      </c>
      <c r="E52" s="17"/>
      <c r="F52" s="4"/>
      <c r="G52" s="6" t="s">
        <v>41</v>
      </c>
      <c r="H52" s="7">
        <f>L8</f>
        <v>0</v>
      </c>
      <c r="J52" t="str">
        <f>IF(H52&gt;=3,"OK","KO")</f>
        <v>KO</v>
      </c>
      <c r="Q52" t="str">
        <f t="shared" si="0"/>
        <v/>
      </c>
      <c r="R52" t="str">
        <f t="shared" si="1"/>
        <v/>
      </c>
    </row>
    <row r="53" spans="1:18" ht="15.75" x14ac:dyDescent="0.25">
      <c r="A53" s="4"/>
      <c r="B53" s="42"/>
      <c r="C53" s="17">
        <f t="shared" si="2"/>
        <v>48</v>
      </c>
      <c r="D53" s="17" t="s">
        <v>111</v>
      </c>
      <c r="E53" s="17"/>
      <c r="F53" s="4"/>
      <c r="G53" s="6" t="s">
        <v>40</v>
      </c>
      <c r="H53" s="7">
        <f>L9</f>
        <v>0</v>
      </c>
      <c r="J53" t="str">
        <f>IF(H53&gt;=4,"OK","KO")</f>
        <v>KO</v>
      </c>
      <c r="Q53" t="str">
        <f t="shared" si="0"/>
        <v/>
      </c>
      <c r="R53" t="str">
        <f t="shared" si="1"/>
        <v/>
      </c>
    </row>
    <row r="54" spans="1:18" ht="15.75" x14ac:dyDescent="0.25">
      <c r="A54" s="4"/>
      <c r="B54" s="42"/>
      <c r="C54" s="17">
        <f t="shared" si="2"/>
        <v>49</v>
      </c>
      <c r="D54" s="17" t="s">
        <v>112</v>
      </c>
      <c r="E54" s="17"/>
      <c r="F54" s="4"/>
      <c r="G54" s="6" t="s">
        <v>39</v>
      </c>
      <c r="H54" s="7">
        <f>L10</f>
        <v>0</v>
      </c>
      <c r="J54" t="str">
        <f>IF(H54&gt;=5,"OK","KO")</f>
        <v>KO</v>
      </c>
      <c r="Q54" t="str">
        <f t="shared" si="0"/>
        <v/>
      </c>
      <c r="R54" t="str">
        <f t="shared" si="1"/>
        <v/>
      </c>
    </row>
    <row r="55" spans="1:18" ht="15.75" x14ac:dyDescent="0.25">
      <c r="A55" s="4"/>
      <c r="B55" s="42"/>
      <c r="C55" s="17">
        <f t="shared" si="2"/>
        <v>50</v>
      </c>
      <c r="D55" s="17" t="s">
        <v>113</v>
      </c>
      <c r="E55" s="17"/>
      <c r="F55" s="4"/>
      <c r="G55" s="6" t="s">
        <v>47</v>
      </c>
      <c r="H55" s="7">
        <f>L11</f>
        <v>0</v>
      </c>
      <c r="J55" t="str">
        <f>IF(H55&gt;=20,"OK","KO")</f>
        <v>KO</v>
      </c>
      <c r="Q55" t="str">
        <f t="shared" si="0"/>
        <v/>
      </c>
      <c r="R55" t="str">
        <f t="shared" si="1"/>
        <v/>
      </c>
    </row>
    <row r="56" spans="1:18" ht="15.75" x14ac:dyDescent="0.25">
      <c r="A56" s="4"/>
      <c r="B56" s="42"/>
      <c r="C56" s="17">
        <f t="shared" si="2"/>
        <v>51</v>
      </c>
      <c r="D56" s="17" t="s">
        <v>114</v>
      </c>
      <c r="E56" s="17"/>
      <c r="F56" s="4"/>
      <c r="G56" s="6"/>
      <c r="H56" s="7"/>
      <c r="Q56" t="str">
        <f t="shared" si="0"/>
        <v/>
      </c>
      <c r="R56" t="str">
        <f t="shared" si="1"/>
        <v/>
      </c>
    </row>
    <row r="57" spans="1:18" ht="15.75" x14ac:dyDescent="0.25">
      <c r="A57" s="4"/>
      <c r="B57" s="42"/>
      <c r="C57" s="17">
        <f t="shared" si="2"/>
        <v>52</v>
      </c>
      <c r="D57" s="17" t="s">
        <v>115</v>
      </c>
      <c r="E57" s="17"/>
      <c r="F57" s="4"/>
      <c r="G57" s="6"/>
      <c r="H57" s="7"/>
      <c r="Q57" t="str">
        <f t="shared" si="0"/>
        <v/>
      </c>
      <c r="R57" t="str">
        <f t="shared" si="1"/>
        <v/>
      </c>
    </row>
    <row r="58" spans="1:18" ht="15.75" x14ac:dyDescent="0.25">
      <c r="A58" s="4"/>
      <c r="B58" s="42"/>
      <c r="C58" s="17">
        <f t="shared" si="2"/>
        <v>53</v>
      </c>
      <c r="D58" s="17" t="s">
        <v>116</v>
      </c>
      <c r="E58" s="17"/>
      <c r="F58" s="4"/>
      <c r="G58" s="6"/>
      <c r="H58" s="7"/>
      <c r="Q58" t="str">
        <f t="shared" si="0"/>
        <v/>
      </c>
      <c r="R58" t="str">
        <f t="shared" si="1"/>
        <v/>
      </c>
    </row>
    <row r="59" spans="1:18" ht="18.75" x14ac:dyDescent="0.25">
      <c r="A59" s="4"/>
      <c r="B59" s="42"/>
      <c r="C59" s="17">
        <f t="shared" si="2"/>
        <v>54</v>
      </c>
      <c r="D59" s="17" t="s">
        <v>117</v>
      </c>
      <c r="E59" s="17"/>
      <c r="F59" s="4"/>
      <c r="G59" s="15" t="s">
        <v>43</v>
      </c>
      <c r="H59" s="16" t="str">
        <f>IF(COUNTIF(J47:J55,"OK")=9,"ANO","NE")</f>
        <v>NE</v>
      </c>
      <c r="Q59" t="str">
        <f t="shared" si="0"/>
        <v/>
      </c>
      <c r="R59" t="str">
        <f t="shared" si="1"/>
        <v/>
      </c>
    </row>
    <row r="60" spans="1:18" ht="15.75" x14ac:dyDescent="0.25">
      <c r="A60" s="4"/>
      <c r="B60" s="42"/>
      <c r="C60" s="17">
        <f t="shared" si="2"/>
        <v>55</v>
      </c>
      <c r="D60" s="17" t="s">
        <v>118</v>
      </c>
      <c r="E60" s="17"/>
      <c r="F60" s="4"/>
      <c r="G60" s="4"/>
      <c r="Q60" t="str">
        <f t="shared" si="0"/>
        <v/>
      </c>
      <c r="R60" t="str">
        <f t="shared" si="1"/>
        <v/>
      </c>
    </row>
    <row r="61" spans="1:18" ht="15.75" customHeight="1" x14ac:dyDescent="0.25">
      <c r="A61" s="4"/>
      <c r="B61" s="42"/>
      <c r="C61" s="17">
        <f t="shared" si="2"/>
        <v>56</v>
      </c>
      <c r="D61" s="17" t="s">
        <v>119</v>
      </c>
      <c r="E61" s="17"/>
      <c r="F61" s="4"/>
      <c r="G61" s="4"/>
      <c r="H61" s="15"/>
      <c r="I61" s="16"/>
      <c r="Q61" t="str">
        <f t="shared" si="0"/>
        <v/>
      </c>
      <c r="R61" t="str">
        <f t="shared" si="1"/>
        <v/>
      </c>
    </row>
    <row r="62" spans="1:18" ht="15.75" x14ac:dyDescent="0.25">
      <c r="A62" s="4"/>
      <c r="B62" s="42"/>
      <c r="C62" s="17">
        <f t="shared" si="2"/>
        <v>57</v>
      </c>
      <c r="D62" s="17" t="s">
        <v>120</v>
      </c>
      <c r="E62" s="17"/>
      <c r="F62" s="4"/>
      <c r="G62" s="4"/>
      <c r="Q62" t="str">
        <f t="shared" si="0"/>
        <v/>
      </c>
      <c r="R62" t="str">
        <f t="shared" si="1"/>
        <v/>
      </c>
    </row>
    <row r="63" spans="1:18" ht="15.75" x14ac:dyDescent="0.25">
      <c r="A63" s="4"/>
      <c r="B63" s="42"/>
      <c r="C63" s="17">
        <f t="shared" si="2"/>
        <v>58</v>
      </c>
      <c r="D63" s="17" t="s">
        <v>121</v>
      </c>
      <c r="E63" s="17"/>
      <c r="F63" s="4"/>
      <c r="G63" s="4"/>
      <c r="Q63" t="str">
        <f t="shared" si="0"/>
        <v/>
      </c>
      <c r="R63" t="str">
        <f t="shared" si="1"/>
        <v/>
      </c>
    </row>
    <row r="64" spans="1:18" ht="15.6" customHeight="1" x14ac:dyDescent="0.25">
      <c r="A64" s="4"/>
      <c r="B64" s="42"/>
      <c r="C64" s="17">
        <f t="shared" si="2"/>
        <v>59</v>
      </c>
      <c r="D64" s="17" t="s">
        <v>122</v>
      </c>
      <c r="E64" s="17"/>
      <c r="F64" s="4"/>
      <c r="G64" s="4"/>
      <c r="Q64" t="str">
        <f t="shared" si="0"/>
        <v/>
      </c>
      <c r="R64" t="str">
        <f t="shared" si="1"/>
        <v/>
      </c>
    </row>
    <row r="65" spans="2:18" ht="15.75" x14ac:dyDescent="0.25">
      <c r="B65" s="42"/>
      <c r="C65" s="17">
        <f t="shared" si="2"/>
        <v>60</v>
      </c>
      <c r="D65" s="17" t="s">
        <v>144</v>
      </c>
      <c r="E65" s="17"/>
      <c r="F65" s="4"/>
      <c r="G65" s="4"/>
      <c r="Q65" t="str">
        <f t="shared" si="0"/>
        <v/>
      </c>
      <c r="R65" t="str">
        <f t="shared" si="1"/>
        <v/>
      </c>
    </row>
    <row r="66" spans="2:18" ht="15.75" x14ac:dyDescent="0.25">
      <c r="B66" s="42"/>
      <c r="C66" s="17">
        <f t="shared" si="2"/>
        <v>61</v>
      </c>
      <c r="D66" s="17" t="s">
        <v>145</v>
      </c>
      <c r="E66" s="17"/>
      <c r="F66" s="4"/>
      <c r="G66" s="4"/>
      <c r="Q66" t="str">
        <f t="shared" si="0"/>
        <v/>
      </c>
      <c r="R66" t="str">
        <f t="shared" si="1"/>
        <v/>
      </c>
    </row>
    <row r="67" spans="2:18" ht="15.75" x14ac:dyDescent="0.25">
      <c r="B67" s="42"/>
      <c r="C67" s="17">
        <f t="shared" si="2"/>
        <v>62</v>
      </c>
      <c r="D67" s="17" t="s">
        <v>146</v>
      </c>
      <c r="E67" s="17"/>
      <c r="F67" s="4"/>
      <c r="G67" s="4"/>
      <c r="Q67" t="str">
        <f t="shared" si="0"/>
        <v/>
      </c>
      <c r="R67" t="str">
        <f t="shared" si="1"/>
        <v/>
      </c>
    </row>
    <row r="68" spans="2:18" ht="15.75" x14ac:dyDescent="0.25">
      <c r="B68" s="42"/>
      <c r="C68" s="17">
        <f t="shared" si="2"/>
        <v>63</v>
      </c>
      <c r="D68" s="17" t="s">
        <v>147</v>
      </c>
      <c r="E68" s="17"/>
      <c r="F68" s="4"/>
      <c r="G68" s="4"/>
      <c r="Q68" t="str">
        <f t="shared" si="0"/>
        <v/>
      </c>
      <c r="R68" t="str">
        <f t="shared" si="1"/>
        <v/>
      </c>
    </row>
    <row r="69" spans="2:18" ht="15.75" x14ac:dyDescent="0.25">
      <c r="B69" s="59" t="s">
        <v>151</v>
      </c>
      <c r="C69" s="18">
        <f t="shared" si="2"/>
        <v>64</v>
      </c>
      <c r="D69" s="18" t="s">
        <v>123</v>
      </c>
      <c r="E69" s="18"/>
      <c r="Q69" t="str">
        <f t="shared" si="0"/>
        <v/>
      </c>
      <c r="R69" t="str">
        <f t="shared" si="1"/>
        <v/>
      </c>
    </row>
    <row r="70" spans="2:18" ht="15.75" x14ac:dyDescent="0.25">
      <c r="B70" s="60"/>
      <c r="C70" s="18">
        <f t="shared" si="2"/>
        <v>65</v>
      </c>
      <c r="D70" s="18" t="s">
        <v>60</v>
      </c>
      <c r="E70" s="18"/>
      <c r="Q70" t="str">
        <f t="shared" si="0"/>
        <v/>
      </c>
      <c r="R70" t="str">
        <f t="shared" si="1"/>
        <v/>
      </c>
    </row>
    <row r="71" spans="2:18" ht="15.75" x14ac:dyDescent="0.25">
      <c r="B71" s="60"/>
      <c r="C71" s="18">
        <f t="shared" si="2"/>
        <v>66</v>
      </c>
      <c r="D71" s="18" t="s">
        <v>62</v>
      </c>
      <c r="E71" s="18"/>
      <c r="Q71" t="str">
        <f t="shared" ref="Q71:Q101" si="3">IF(E71="ANO",C71,"")</f>
        <v/>
      </c>
      <c r="R71" t="str">
        <f t="shared" ref="R71:R134" si="4">IFERROR(RANK(Q71,$Q$6:$Q$200,1),"")</f>
        <v/>
      </c>
    </row>
    <row r="72" spans="2:18" ht="15.75" x14ac:dyDescent="0.25">
      <c r="B72" s="60"/>
      <c r="C72" s="18">
        <f t="shared" ref="C72:C111" si="5">C71+1</f>
        <v>67</v>
      </c>
      <c r="D72" s="18" t="s">
        <v>72</v>
      </c>
      <c r="E72" s="18"/>
      <c r="Q72" t="str">
        <f t="shared" si="3"/>
        <v/>
      </c>
      <c r="R72" t="str">
        <f t="shared" si="4"/>
        <v/>
      </c>
    </row>
    <row r="73" spans="2:18" ht="15.75" x14ac:dyDescent="0.25">
      <c r="B73" s="60"/>
      <c r="C73" s="18">
        <f t="shared" si="5"/>
        <v>68</v>
      </c>
      <c r="D73" s="18" t="s">
        <v>124</v>
      </c>
      <c r="E73" s="18"/>
      <c r="Q73" t="str">
        <f t="shared" si="3"/>
        <v/>
      </c>
      <c r="R73" t="str">
        <f t="shared" si="4"/>
        <v/>
      </c>
    </row>
    <row r="74" spans="2:18" ht="15.75" x14ac:dyDescent="0.25">
      <c r="B74" s="60"/>
      <c r="C74" s="18">
        <f t="shared" si="5"/>
        <v>69</v>
      </c>
      <c r="D74" s="18" t="s">
        <v>148</v>
      </c>
      <c r="E74" s="18"/>
      <c r="Q74" t="str">
        <f t="shared" si="3"/>
        <v/>
      </c>
      <c r="R74" t="str">
        <f t="shared" si="4"/>
        <v/>
      </c>
    </row>
    <row r="75" spans="2:18" ht="15.75" x14ac:dyDescent="0.25">
      <c r="B75" s="60"/>
      <c r="C75" s="19">
        <f t="shared" si="5"/>
        <v>70</v>
      </c>
      <c r="D75" s="19" t="s">
        <v>8</v>
      </c>
      <c r="E75" s="19"/>
      <c r="Q75" t="str">
        <f t="shared" si="3"/>
        <v/>
      </c>
      <c r="R75" t="str">
        <f t="shared" si="4"/>
        <v/>
      </c>
    </row>
    <row r="76" spans="2:18" ht="15.75" x14ac:dyDescent="0.25">
      <c r="B76" s="60"/>
      <c r="C76" s="19">
        <f t="shared" si="5"/>
        <v>71</v>
      </c>
      <c r="D76" s="19" t="s">
        <v>9</v>
      </c>
      <c r="E76" s="19"/>
      <c r="Q76" t="str">
        <f t="shared" si="3"/>
        <v/>
      </c>
      <c r="R76" t="str">
        <f t="shared" si="4"/>
        <v/>
      </c>
    </row>
    <row r="77" spans="2:18" ht="15.75" x14ac:dyDescent="0.25">
      <c r="B77" s="60"/>
      <c r="C77" s="19">
        <f t="shared" si="5"/>
        <v>72</v>
      </c>
      <c r="D77" s="19" t="s">
        <v>65</v>
      </c>
      <c r="E77" s="19"/>
      <c r="Q77" t="str">
        <f t="shared" si="3"/>
        <v/>
      </c>
      <c r="R77" t="str">
        <f t="shared" si="4"/>
        <v/>
      </c>
    </row>
    <row r="78" spans="2:18" ht="15.75" x14ac:dyDescent="0.25">
      <c r="B78" s="60"/>
      <c r="C78" s="19">
        <f t="shared" si="5"/>
        <v>73</v>
      </c>
      <c r="D78" s="19" t="s">
        <v>53</v>
      </c>
      <c r="E78" s="19"/>
      <c r="Q78" t="str">
        <f t="shared" si="3"/>
        <v/>
      </c>
      <c r="R78" t="str">
        <f t="shared" si="4"/>
        <v/>
      </c>
    </row>
    <row r="79" spans="2:18" ht="15.75" x14ac:dyDescent="0.25">
      <c r="B79" s="60"/>
      <c r="C79" s="19">
        <f t="shared" si="5"/>
        <v>74</v>
      </c>
      <c r="D79" s="19" t="s">
        <v>54</v>
      </c>
      <c r="E79" s="19"/>
      <c r="Q79" t="str">
        <f t="shared" si="3"/>
        <v/>
      </c>
      <c r="R79" t="str">
        <f t="shared" si="4"/>
        <v/>
      </c>
    </row>
    <row r="80" spans="2:18" ht="15.75" x14ac:dyDescent="0.25">
      <c r="B80" s="60"/>
      <c r="C80" s="19">
        <f t="shared" si="5"/>
        <v>75</v>
      </c>
      <c r="D80" s="19" t="s">
        <v>63</v>
      </c>
      <c r="E80" s="19"/>
      <c r="Q80" t="str">
        <f t="shared" si="3"/>
        <v/>
      </c>
      <c r="R80" t="str">
        <f t="shared" si="4"/>
        <v/>
      </c>
    </row>
    <row r="81" spans="2:18" ht="15.75" x14ac:dyDescent="0.25">
      <c r="B81" s="60"/>
      <c r="C81" s="19">
        <f t="shared" si="5"/>
        <v>76</v>
      </c>
      <c r="D81" s="19" t="s">
        <v>149</v>
      </c>
      <c r="E81" s="19"/>
      <c r="Q81" t="str">
        <f t="shared" si="3"/>
        <v/>
      </c>
      <c r="R81" t="str">
        <f t="shared" si="4"/>
        <v/>
      </c>
    </row>
    <row r="82" spans="2:18" ht="15.75" x14ac:dyDescent="0.25">
      <c r="B82" s="60"/>
      <c r="C82" s="20">
        <f t="shared" si="5"/>
        <v>77</v>
      </c>
      <c r="D82" s="20" t="s">
        <v>55</v>
      </c>
      <c r="E82" s="20"/>
      <c r="Q82" t="str">
        <f t="shared" si="3"/>
        <v/>
      </c>
      <c r="R82" t="str">
        <f t="shared" si="4"/>
        <v/>
      </c>
    </row>
    <row r="83" spans="2:18" ht="15.75" x14ac:dyDescent="0.25">
      <c r="B83" s="60"/>
      <c r="C83" s="20">
        <f t="shared" si="5"/>
        <v>78</v>
      </c>
      <c r="D83" s="20" t="s">
        <v>56</v>
      </c>
      <c r="E83" s="20"/>
      <c r="Q83" t="str">
        <f t="shared" si="3"/>
        <v/>
      </c>
      <c r="R83" t="str">
        <f t="shared" si="4"/>
        <v/>
      </c>
    </row>
    <row r="84" spans="2:18" ht="15.75" x14ac:dyDescent="0.25">
      <c r="B84" s="60"/>
      <c r="C84" s="20">
        <f t="shared" si="5"/>
        <v>79</v>
      </c>
      <c r="D84" s="20" t="s">
        <v>57</v>
      </c>
      <c r="E84" s="20"/>
      <c r="Q84" t="str">
        <f t="shared" si="3"/>
        <v/>
      </c>
      <c r="R84" t="str">
        <f t="shared" si="4"/>
        <v/>
      </c>
    </row>
    <row r="85" spans="2:18" ht="15.75" x14ac:dyDescent="0.25">
      <c r="B85" s="60"/>
      <c r="C85" s="20">
        <f t="shared" si="5"/>
        <v>80</v>
      </c>
      <c r="D85" s="20" t="s">
        <v>58</v>
      </c>
      <c r="E85" s="20"/>
      <c r="Q85" t="str">
        <f t="shared" si="3"/>
        <v/>
      </c>
      <c r="R85" t="str">
        <f t="shared" si="4"/>
        <v/>
      </c>
    </row>
    <row r="86" spans="2:18" ht="15.75" x14ac:dyDescent="0.25">
      <c r="B86" s="60"/>
      <c r="C86" s="20">
        <f t="shared" si="5"/>
        <v>81</v>
      </c>
      <c r="D86" s="20" t="s">
        <v>59</v>
      </c>
      <c r="E86" s="20"/>
      <c r="Q86" t="str">
        <f t="shared" si="3"/>
        <v/>
      </c>
      <c r="R86" t="str">
        <f t="shared" si="4"/>
        <v/>
      </c>
    </row>
    <row r="87" spans="2:18" ht="15.75" x14ac:dyDescent="0.25">
      <c r="B87" s="60"/>
      <c r="C87" s="20">
        <f t="shared" si="5"/>
        <v>82</v>
      </c>
      <c r="D87" s="20" t="s">
        <v>10</v>
      </c>
      <c r="E87" s="20"/>
      <c r="Q87" t="str">
        <f t="shared" si="3"/>
        <v/>
      </c>
      <c r="R87" t="str">
        <f t="shared" si="4"/>
        <v/>
      </c>
    </row>
    <row r="88" spans="2:18" ht="15.75" x14ac:dyDescent="0.25">
      <c r="B88" s="60"/>
      <c r="C88" s="20">
        <f t="shared" si="5"/>
        <v>83</v>
      </c>
      <c r="D88" s="20" t="s">
        <v>11</v>
      </c>
      <c r="E88" s="20"/>
      <c r="Q88" t="str">
        <f t="shared" si="3"/>
        <v/>
      </c>
      <c r="R88" t="str">
        <f t="shared" si="4"/>
        <v/>
      </c>
    </row>
    <row r="89" spans="2:18" ht="15.75" x14ac:dyDescent="0.25">
      <c r="B89" s="60"/>
      <c r="C89" s="20">
        <f t="shared" si="5"/>
        <v>84</v>
      </c>
      <c r="D89" s="20" t="s">
        <v>125</v>
      </c>
      <c r="E89" s="20"/>
      <c r="Q89" t="str">
        <f t="shared" si="3"/>
        <v/>
      </c>
      <c r="R89" t="str">
        <f t="shared" si="4"/>
        <v/>
      </c>
    </row>
    <row r="90" spans="2:18" ht="15.75" x14ac:dyDescent="0.25">
      <c r="B90" s="60"/>
      <c r="C90" s="20">
        <f t="shared" si="5"/>
        <v>85</v>
      </c>
      <c r="D90" s="20" t="s">
        <v>12</v>
      </c>
      <c r="E90" s="20"/>
      <c r="Q90" t="str">
        <f t="shared" si="3"/>
        <v/>
      </c>
      <c r="R90" t="str">
        <f t="shared" si="4"/>
        <v/>
      </c>
    </row>
    <row r="91" spans="2:18" ht="15.75" x14ac:dyDescent="0.25">
      <c r="B91" s="60"/>
      <c r="C91" s="20">
        <f t="shared" si="5"/>
        <v>86</v>
      </c>
      <c r="D91" s="20" t="s">
        <v>13</v>
      </c>
      <c r="E91" s="20"/>
      <c r="Q91" t="str">
        <f t="shared" si="3"/>
        <v/>
      </c>
      <c r="R91" t="str">
        <f t="shared" si="4"/>
        <v/>
      </c>
    </row>
    <row r="92" spans="2:18" ht="15.75" x14ac:dyDescent="0.25">
      <c r="B92" s="60"/>
      <c r="C92" s="20">
        <f t="shared" si="5"/>
        <v>87</v>
      </c>
      <c r="D92" s="20" t="s">
        <v>14</v>
      </c>
      <c r="E92" s="20"/>
      <c r="Q92" t="str">
        <f t="shared" si="3"/>
        <v/>
      </c>
      <c r="R92" t="str">
        <f t="shared" si="4"/>
        <v/>
      </c>
    </row>
    <row r="93" spans="2:18" ht="15.75" x14ac:dyDescent="0.25">
      <c r="B93" s="60"/>
      <c r="C93" s="20">
        <f t="shared" si="5"/>
        <v>88</v>
      </c>
      <c r="D93" s="20" t="s">
        <v>15</v>
      </c>
      <c r="E93" s="20"/>
      <c r="Q93" t="str">
        <f t="shared" si="3"/>
        <v/>
      </c>
      <c r="R93" t="str">
        <f t="shared" si="4"/>
        <v/>
      </c>
    </row>
    <row r="94" spans="2:18" ht="15.75" x14ac:dyDescent="0.25">
      <c r="B94" s="60"/>
      <c r="C94" s="20">
        <f t="shared" si="5"/>
        <v>89</v>
      </c>
      <c r="D94" s="20" t="s">
        <v>16</v>
      </c>
      <c r="E94" s="20"/>
      <c r="Q94" t="str">
        <f t="shared" si="3"/>
        <v/>
      </c>
      <c r="R94" t="str">
        <f t="shared" si="4"/>
        <v/>
      </c>
    </row>
    <row r="95" spans="2:18" ht="15.75" x14ac:dyDescent="0.25">
      <c r="B95" s="60"/>
      <c r="C95" s="20">
        <f t="shared" si="5"/>
        <v>90</v>
      </c>
      <c r="D95" s="20" t="s">
        <v>17</v>
      </c>
      <c r="E95" s="20"/>
      <c r="Q95" t="str">
        <f t="shared" si="3"/>
        <v/>
      </c>
      <c r="R95" t="str">
        <f t="shared" si="4"/>
        <v/>
      </c>
    </row>
    <row r="96" spans="2:18" ht="15.75" x14ac:dyDescent="0.25">
      <c r="B96" s="60"/>
      <c r="C96" s="20">
        <f t="shared" si="5"/>
        <v>91</v>
      </c>
      <c r="D96" s="20" t="s">
        <v>126</v>
      </c>
      <c r="E96" s="20"/>
      <c r="Q96" t="str">
        <f t="shared" si="3"/>
        <v/>
      </c>
      <c r="R96" t="str">
        <f t="shared" si="4"/>
        <v/>
      </c>
    </row>
    <row r="97" spans="2:18" ht="15.75" x14ac:dyDescent="0.25">
      <c r="B97" s="60"/>
      <c r="C97" s="20">
        <f t="shared" si="5"/>
        <v>92</v>
      </c>
      <c r="D97" s="20" t="s">
        <v>18</v>
      </c>
      <c r="E97" s="20"/>
      <c r="Q97" t="str">
        <f t="shared" si="3"/>
        <v/>
      </c>
      <c r="R97" t="str">
        <f t="shared" si="4"/>
        <v/>
      </c>
    </row>
    <row r="98" spans="2:18" ht="15.75" x14ac:dyDescent="0.25">
      <c r="B98" s="60"/>
      <c r="C98" s="20">
        <f t="shared" si="5"/>
        <v>93</v>
      </c>
      <c r="D98" s="20" t="s">
        <v>19</v>
      </c>
      <c r="E98" s="20"/>
      <c r="Q98" t="str">
        <f t="shared" si="3"/>
        <v/>
      </c>
      <c r="R98" t="str">
        <f t="shared" si="4"/>
        <v/>
      </c>
    </row>
    <row r="99" spans="2:18" ht="15.75" x14ac:dyDescent="0.25">
      <c r="B99" s="60"/>
      <c r="C99" s="20">
        <f t="shared" si="5"/>
        <v>94</v>
      </c>
      <c r="D99" s="20" t="s">
        <v>20</v>
      </c>
      <c r="E99" s="20"/>
      <c r="Q99" t="str">
        <f t="shared" si="3"/>
        <v/>
      </c>
      <c r="R99" t="str">
        <f t="shared" si="4"/>
        <v/>
      </c>
    </row>
    <row r="100" spans="2:18" ht="15.75" x14ac:dyDescent="0.25">
      <c r="B100" s="60"/>
      <c r="C100" s="20">
        <f t="shared" si="5"/>
        <v>95</v>
      </c>
      <c r="D100" s="20" t="s">
        <v>21</v>
      </c>
      <c r="E100" s="20"/>
      <c r="Q100" t="str">
        <f t="shared" si="3"/>
        <v/>
      </c>
      <c r="R100" t="str">
        <f t="shared" si="4"/>
        <v/>
      </c>
    </row>
    <row r="101" spans="2:18" ht="15.75" x14ac:dyDescent="0.25">
      <c r="B101" s="60"/>
      <c r="C101" s="20">
        <f t="shared" si="5"/>
        <v>96</v>
      </c>
      <c r="D101" s="20" t="s">
        <v>22</v>
      </c>
      <c r="E101" s="20"/>
      <c r="Q101" t="str">
        <f t="shared" ref="Q101:Q116" si="6">IF(E101="ANO",C101,"")</f>
        <v/>
      </c>
      <c r="R101" t="str">
        <f t="shared" si="4"/>
        <v/>
      </c>
    </row>
    <row r="102" spans="2:18" ht="15.75" x14ac:dyDescent="0.25">
      <c r="B102" s="60"/>
      <c r="C102" s="20">
        <f t="shared" si="5"/>
        <v>97</v>
      </c>
      <c r="D102" s="20" t="s">
        <v>23</v>
      </c>
      <c r="E102" s="20"/>
      <c r="Q102" t="str">
        <f t="shared" si="6"/>
        <v/>
      </c>
      <c r="R102" t="str">
        <f t="shared" si="4"/>
        <v/>
      </c>
    </row>
    <row r="103" spans="2:18" ht="15.75" x14ac:dyDescent="0.25">
      <c r="B103" s="60"/>
      <c r="C103" s="20">
        <f t="shared" si="5"/>
        <v>98</v>
      </c>
      <c r="D103" s="20" t="s">
        <v>37</v>
      </c>
      <c r="E103" s="20"/>
      <c r="Q103" t="str">
        <f t="shared" si="6"/>
        <v/>
      </c>
      <c r="R103" t="str">
        <f t="shared" si="4"/>
        <v/>
      </c>
    </row>
    <row r="104" spans="2:18" ht="15.75" x14ac:dyDescent="0.25">
      <c r="B104" s="60"/>
      <c r="C104" s="20">
        <f t="shared" si="5"/>
        <v>99</v>
      </c>
      <c r="D104" s="20" t="s">
        <v>52</v>
      </c>
      <c r="E104" s="20"/>
      <c r="Q104" t="str">
        <f t="shared" si="6"/>
        <v/>
      </c>
      <c r="R104" t="str">
        <f t="shared" si="4"/>
        <v/>
      </c>
    </row>
    <row r="105" spans="2:18" ht="15.75" x14ac:dyDescent="0.25">
      <c r="B105" s="60"/>
      <c r="C105" s="20">
        <f t="shared" si="5"/>
        <v>100</v>
      </c>
      <c r="D105" s="20" t="s">
        <v>24</v>
      </c>
      <c r="E105" s="20"/>
      <c r="Q105" t="str">
        <f t="shared" si="6"/>
        <v/>
      </c>
      <c r="R105" t="str">
        <f t="shared" si="4"/>
        <v/>
      </c>
    </row>
    <row r="106" spans="2:18" ht="15.75" x14ac:dyDescent="0.25">
      <c r="B106" s="60"/>
      <c r="C106" s="20">
        <f t="shared" si="5"/>
        <v>101</v>
      </c>
      <c r="D106" s="20" t="s">
        <v>61</v>
      </c>
      <c r="E106" s="20"/>
      <c r="Q106" t="str">
        <f t="shared" si="6"/>
        <v/>
      </c>
      <c r="R106" t="str">
        <f t="shared" si="4"/>
        <v/>
      </c>
    </row>
    <row r="107" spans="2:18" ht="15.75" x14ac:dyDescent="0.25">
      <c r="B107" s="60"/>
      <c r="C107" s="20">
        <f t="shared" si="5"/>
        <v>102</v>
      </c>
      <c r="D107" s="20" t="s">
        <v>64</v>
      </c>
      <c r="E107" s="20"/>
      <c r="Q107" t="str">
        <f t="shared" si="6"/>
        <v/>
      </c>
      <c r="R107" t="str">
        <f t="shared" si="4"/>
        <v/>
      </c>
    </row>
    <row r="108" spans="2:18" ht="15.75" x14ac:dyDescent="0.25">
      <c r="B108" s="60"/>
      <c r="C108" s="20">
        <f t="shared" si="5"/>
        <v>103</v>
      </c>
      <c r="D108" s="20" t="s">
        <v>127</v>
      </c>
      <c r="E108" s="20"/>
      <c r="Q108" t="str">
        <f t="shared" si="6"/>
        <v/>
      </c>
      <c r="R108" t="str">
        <f t="shared" si="4"/>
        <v/>
      </c>
    </row>
    <row r="109" spans="2:18" ht="15.75" x14ac:dyDescent="0.25">
      <c r="B109" s="60"/>
      <c r="C109" s="20">
        <f t="shared" si="5"/>
        <v>104</v>
      </c>
      <c r="D109" s="20" t="s">
        <v>74</v>
      </c>
      <c r="E109" s="20"/>
      <c r="Q109" t="str">
        <f t="shared" si="6"/>
        <v/>
      </c>
      <c r="R109" t="str">
        <f t="shared" si="4"/>
        <v/>
      </c>
    </row>
    <row r="110" spans="2:18" ht="15.75" x14ac:dyDescent="0.25">
      <c r="B110" s="60"/>
      <c r="C110" s="20">
        <f t="shared" si="5"/>
        <v>105</v>
      </c>
      <c r="D110" s="20" t="s">
        <v>73</v>
      </c>
      <c r="E110" s="20"/>
      <c r="Q110" t="str">
        <f t="shared" si="6"/>
        <v/>
      </c>
      <c r="R110" t="str">
        <f t="shared" si="4"/>
        <v/>
      </c>
    </row>
    <row r="111" spans="2:18" ht="15.75" x14ac:dyDescent="0.25">
      <c r="B111" s="61"/>
      <c r="C111" s="20">
        <f t="shared" si="5"/>
        <v>106</v>
      </c>
      <c r="D111" s="20" t="s">
        <v>150</v>
      </c>
      <c r="E111" s="20"/>
      <c r="Q111" t="str">
        <f t="shared" si="6"/>
        <v/>
      </c>
      <c r="R111" t="str">
        <f t="shared" si="4"/>
        <v/>
      </c>
    </row>
    <row r="112" spans="2:18" x14ac:dyDescent="0.25">
      <c r="Q112" t="str">
        <f t="shared" si="6"/>
        <v/>
      </c>
      <c r="R112" t="str">
        <f t="shared" si="4"/>
        <v/>
      </c>
    </row>
    <row r="113" spans="17:18" x14ac:dyDescent="0.25">
      <c r="Q113" t="str">
        <f t="shared" si="6"/>
        <v/>
      </c>
      <c r="R113" t="str">
        <f t="shared" si="4"/>
        <v/>
      </c>
    </row>
    <row r="114" spans="17:18" x14ac:dyDescent="0.25">
      <c r="Q114" t="str">
        <f t="shared" si="6"/>
        <v/>
      </c>
      <c r="R114" t="str">
        <f t="shared" si="4"/>
        <v/>
      </c>
    </row>
    <row r="115" spans="17:18" x14ac:dyDescent="0.25">
      <c r="Q115" t="str">
        <f t="shared" si="6"/>
        <v/>
      </c>
      <c r="R115" t="str">
        <f t="shared" si="4"/>
        <v/>
      </c>
    </row>
    <row r="116" spans="17:18" x14ac:dyDescent="0.25">
      <c r="Q116" t="str">
        <f t="shared" si="6"/>
        <v/>
      </c>
      <c r="R116" t="str">
        <f t="shared" si="4"/>
        <v/>
      </c>
    </row>
    <row r="117" spans="17:18" x14ac:dyDescent="0.25">
      <c r="R117" t="str">
        <f t="shared" si="4"/>
        <v/>
      </c>
    </row>
    <row r="118" spans="17:18" x14ac:dyDescent="0.25">
      <c r="R118" t="str">
        <f t="shared" si="4"/>
        <v/>
      </c>
    </row>
    <row r="119" spans="17:18" x14ac:dyDescent="0.25">
      <c r="R119" t="str">
        <f t="shared" si="4"/>
        <v/>
      </c>
    </row>
    <row r="120" spans="17:18" x14ac:dyDescent="0.25">
      <c r="R120" t="str">
        <f t="shared" si="4"/>
        <v/>
      </c>
    </row>
    <row r="121" spans="17:18" x14ac:dyDescent="0.25">
      <c r="R121" t="str">
        <f t="shared" si="4"/>
        <v/>
      </c>
    </row>
    <row r="122" spans="17:18" x14ac:dyDescent="0.25">
      <c r="R122" t="str">
        <f t="shared" si="4"/>
        <v/>
      </c>
    </row>
    <row r="123" spans="17:18" x14ac:dyDescent="0.25">
      <c r="R123" t="str">
        <f t="shared" si="4"/>
        <v/>
      </c>
    </row>
    <row r="124" spans="17:18" x14ac:dyDescent="0.25">
      <c r="R124" t="str">
        <f t="shared" si="4"/>
        <v/>
      </c>
    </row>
    <row r="125" spans="17:18" x14ac:dyDescent="0.25">
      <c r="R125" t="str">
        <f t="shared" si="4"/>
        <v/>
      </c>
    </row>
    <row r="126" spans="17:18" x14ac:dyDescent="0.25">
      <c r="R126" t="str">
        <f t="shared" si="4"/>
        <v/>
      </c>
    </row>
    <row r="127" spans="17:18" x14ac:dyDescent="0.25">
      <c r="R127" t="str">
        <f t="shared" si="4"/>
        <v/>
      </c>
    </row>
    <row r="128" spans="17:18" x14ac:dyDescent="0.25">
      <c r="R128" t="str">
        <f t="shared" si="4"/>
        <v/>
      </c>
    </row>
    <row r="129" spans="18:18" x14ac:dyDescent="0.25">
      <c r="R129" t="str">
        <f t="shared" si="4"/>
        <v/>
      </c>
    </row>
    <row r="130" spans="18:18" x14ac:dyDescent="0.25">
      <c r="R130" t="str">
        <f t="shared" si="4"/>
        <v/>
      </c>
    </row>
    <row r="131" spans="18:18" x14ac:dyDescent="0.25">
      <c r="R131" t="str">
        <f t="shared" si="4"/>
        <v/>
      </c>
    </row>
    <row r="132" spans="18:18" x14ac:dyDescent="0.25">
      <c r="R132" t="str">
        <f t="shared" si="4"/>
        <v/>
      </c>
    </row>
    <row r="133" spans="18:18" x14ac:dyDescent="0.25">
      <c r="R133" t="str">
        <f t="shared" si="4"/>
        <v/>
      </c>
    </row>
    <row r="134" spans="18:18" x14ac:dyDescent="0.25">
      <c r="R134" t="str">
        <f t="shared" si="4"/>
        <v/>
      </c>
    </row>
    <row r="135" spans="18:18" x14ac:dyDescent="0.25">
      <c r="R135" t="str">
        <f t="shared" ref="R135:R198" si="7">IFERROR(RANK(Q135,$Q$6:$Q$200,1),"")</f>
        <v/>
      </c>
    </row>
    <row r="136" spans="18:18" x14ac:dyDescent="0.25">
      <c r="R136" t="str">
        <f t="shared" si="7"/>
        <v/>
      </c>
    </row>
    <row r="137" spans="18:18" x14ac:dyDescent="0.25">
      <c r="R137" t="str">
        <f t="shared" si="7"/>
        <v/>
      </c>
    </row>
    <row r="138" spans="18:18" x14ac:dyDescent="0.25">
      <c r="R138" t="str">
        <f t="shared" si="7"/>
        <v/>
      </c>
    </row>
    <row r="139" spans="18:18" x14ac:dyDescent="0.25">
      <c r="R139" t="str">
        <f t="shared" si="7"/>
        <v/>
      </c>
    </row>
    <row r="140" spans="18:18" x14ac:dyDescent="0.25">
      <c r="R140" t="str">
        <f t="shared" si="7"/>
        <v/>
      </c>
    </row>
    <row r="141" spans="18:18" x14ac:dyDescent="0.25">
      <c r="R141" t="str">
        <f t="shared" si="7"/>
        <v/>
      </c>
    </row>
    <row r="142" spans="18:18" x14ac:dyDescent="0.25">
      <c r="R142" t="str">
        <f t="shared" si="7"/>
        <v/>
      </c>
    </row>
    <row r="143" spans="18:18" x14ac:dyDescent="0.25">
      <c r="R143" t="str">
        <f t="shared" si="7"/>
        <v/>
      </c>
    </row>
    <row r="144" spans="18:18" x14ac:dyDescent="0.25">
      <c r="R144" t="str">
        <f t="shared" si="7"/>
        <v/>
      </c>
    </row>
    <row r="145" spans="18:18" x14ac:dyDescent="0.25">
      <c r="R145" t="str">
        <f t="shared" si="7"/>
        <v/>
      </c>
    </row>
    <row r="146" spans="18:18" x14ac:dyDescent="0.25">
      <c r="R146" t="str">
        <f t="shared" si="7"/>
        <v/>
      </c>
    </row>
    <row r="147" spans="18:18" x14ac:dyDescent="0.25">
      <c r="R147" t="str">
        <f t="shared" si="7"/>
        <v/>
      </c>
    </row>
    <row r="148" spans="18:18" x14ac:dyDescent="0.25">
      <c r="R148" t="str">
        <f t="shared" si="7"/>
        <v/>
      </c>
    </row>
    <row r="149" spans="18:18" x14ac:dyDescent="0.25">
      <c r="R149" t="str">
        <f t="shared" si="7"/>
        <v/>
      </c>
    </row>
    <row r="150" spans="18:18" x14ac:dyDescent="0.25">
      <c r="R150" t="str">
        <f t="shared" si="7"/>
        <v/>
      </c>
    </row>
    <row r="151" spans="18:18" x14ac:dyDescent="0.25">
      <c r="R151" t="str">
        <f t="shared" si="7"/>
        <v/>
      </c>
    </row>
    <row r="152" spans="18:18" x14ac:dyDescent="0.25">
      <c r="R152" t="str">
        <f t="shared" si="7"/>
        <v/>
      </c>
    </row>
    <row r="153" spans="18:18" x14ac:dyDescent="0.25">
      <c r="R153" t="str">
        <f t="shared" si="7"/>
        <v/>
      </c>
    </row>
    <row r="154" spans="18:18" x14ac:dyDescent="0.25">
      <c r="R154" t="str">
        <f t="shared" si="7"/>
        <v/>
      </c>
    </row>
    <row r="155" spans="18:18" x14ac:dyDescent="0.25">
      <c r="R155" t="str">
        <f t="shared" si="7"/>
        <v/>
      </c>
    </row>
    <row r="156" spans="18:18" x14ac:dyDescent="0.25">
      <c r="R156" t="str">
        <f t="shared" si="7"/>
        <v/>
      </c>
    </row>
    <row r="157" spans="18:18" x14ac:dyDescent="0.25">
      <c r="R157" t="str">
        <f t="shared" si="7"/>
        <v/>
      </c>
    </row>
    <row r="158" spans="18:18" x14ac:dyDescent="0.25">
      <c r="R158" t="str">
        <f t="shared" si="7"/>
        <v/>
      </c>
    </row>
    <row r="159" spans="18:18" x14ac:dyDescent="0.25">
      <c r="R159" t="str">
        <f t="shared" si="7"/>
        <v/>
      </c>
    </row>
    <row r="160" spans="18:18" x14ac:dyDescent="0.25">
      <c r="R160" t="str">
        <f t="shared" si="7"/>
        <v/>
      </c>
    </row>
    <row r="161" spans="18:18" x14ac:dyDescent="0.25">
      <c r="R161" t="str">
        <f t="shared" si="7"/>
        <v/>
      </c>
    </row>
    <row r="162" spans="18:18" x14ac:dyDescent="0.25">
      <c r="R162" t="str">
        <f t="shared" si="7"/>
        <v/>
      </c>
    </row>
    <row r="163" spans="18:18" x14ac:dyDescent="0.25">
      <c r="R163" t="str">
        <f t="shared" si="7"/>
        <v/>
      </c>
    </row>
    <row r="164" spans="18:18" x14ac:dyDescent="0.25">
      <c r="R164" t="str">
        <f t="shared" si="7"/>
        <v/>
      </c>
    </row>
    <row r="165" spans="18:18" x14ac:dyDescent="0.25">
      <c r="R165" t="str">
        <f t="shared" si="7"/>
        <v/>
      </c>
    </row>
    <row r="166" spans="18:18" x14ac:dyDescent="0.25">
      <c r="R166" t="str">
        <f t="shared" si="7"/>
        <v/>
      </c>
    </row>
    <row r="167" spans="18:18" x14ac:dyDescent="0.25">
      <c r="R167" t="str">
        <f t="shared" si="7"/>
        <v/>
      </c>
    </row>
    <row r="168" spans="18:18" x14ac:dyDescent="0.25">
      <c r="R168" t="str">
        <f t="shared" si="7"/>
        <v/>
      </c>
    </row>
    <row r="169" spans="18:18" x14ac:dyDescent="0.25">
      <c r="R169" t="str">
        <f t="shared" si="7"/>
        <v/>
      </c>
    </row>
    <row r="170" spans="18:18" x14ac:dyDescent="0.25">
      <c r="R170" t="str">
        <f t="shared" si="7"/>
        <v/>
      </c>
    </row>
    <row r="171" spans="18:18" x14ac:dyDescent="0.25">
      <c r="R171" t="str">
        <f t="shared" si="7"/>
        <v/>
      </c>
    </row>
    <row r="172" spans="18:18" x14ac:dyDescent="0.25">
      <c r="R172" t="str">
        <f t="shared" si="7"/>
        <v/>
      </c>
    </row>
    <row r="173" spans="18:18" x14ac:dyDescent="0.25">
      <c r="R173" t="str">
        <f t="shared" si="7"/>
        <v/>
      </c>
    </row>
    <row r="174" spans="18:18" x14ac:dyDescent="0.25">
      <c r="R174" t="str">
        <f t="shared" si="7"/>
        <v/>
      </c>
    </row>
    <row r="175" spans="18:18" x14ac:dyDescent="0.25">
      <c r="R175" t="str">
        <f t="shared" si="7"/>
        <v/>
      </c>
    </row>
    <row r="176" spans="18:18" x14ac:dyDescent="0.25">
      <c r="R176" t="str">
        <f t="shared" si="7"/>
        <v/>
      </c>
    </row>
    <row r="177" spans="18:18" x14ac:dyDescent="0.25">
      <c r="R177" t="str">
        <f t="shared" si="7"/>
        <v/>
      </c>
    </row>
    <row r="178" spans="18:18" x14ac:dyDescent="0.25">
      <c r="R178" t="str">
        <f t="shared" si="7"/>
        <v/>
      </c>
    </row>
    <row r="179" spans="18:18" x14ac:dyDescent="0.25">
      <c r="R179" t="str">
        <f t="shared" si="7"/>
        <v/>
      </c>
    </row>
    <row r="180" spans="18:18" x14ac:dyDescent="0.25">
      <c r="R180" t="str">
        <f t="shared" si="7"/>
        <v/>
      </c>
    </row>
    <row r="181" spans="18:18" x14ac:dyDescent="0.25">
      <c r="R181" t="str">
        <f t="shared" si="7"/>
        <v/>
      </c>
    </row>
    <row r="182" spans="18:18" x14ac:dyDescent="0.25">
      <c r="R182" t="str">
        <f t="shared" si="7"/>
        <v/>
      </c>
    </row>
    <row r="183" spans="18:18" x14ac:dyDescent="0.25">
      <c r="R183" t="str">
        <f t="shared" si="7"/>
        <v/>
      </c>
    </row>
    <row r="184" spans="18:18" x14ac:dyDescent="0.25">
      <c r="R184" t="str">
        <f t="shared" si="7"/>
        <v/>
      </c>
    </row>
    <row r="185" spans="18:18" x14ac:dyDescent="0.25">
      <c r="R185" t="str">
        <f t="shared" si="7"/>
        <v/>
      </c>
    </row>
    <row r="186" spans="18:18" x14ac:dyDescent="0.25">
      <c r="R186" t="str">
        <f t="shared" si="7"/>
        <v/>
      </c>
    </row>
    <row r="187" spans="18:18" x14ac:dyDescent="0.25">
      <c r="R187" t="str">
        <f t="shared" si="7"/>
        <v/>
      </c>
    </row>
    <row r="188" spans="18:18" x14ac:dyDescent="0.25">
      <c r="R188" t="str">
        <f t="shared" si="7"/>
        <v/>
      </c>
    </row>
    <row r="189" spans="18:18" x14ac:dyDescent="0.25">
      <c r="R189" t="str">
        <f t="shared" si="7"/>
        <v/>
      </c>
    </row>
    <row r="190" spans="18:18" x14ac:dyDescent="0.25">
      <c r="R190" t="str">
        <f t="shared" si="7"/>
        <v/>
      </c>
    </row>
    <row r="191" spans="18:18" x14ac:dyDescent="0.25">
      <c r="R191" t="str">
        <f t="shared" si="7"/>
        <v/>
      </c>
    </row>
    <row r="192" spans="18:18" x14ac:dyDescent="0.25">
      <c r="R192" t="str">
        <f t="shared" si="7"/>
        <v/>
      </c>
    </row>
    <row r="193" spans="18:18" x14ac:dyDescent="0.25">
      <c r="R193" t="str">
        <f t="shared" si="7"/>
        <v/>
      </c>
    </row>
    <row r="194" spans="18:18" x14ac:dyDescent="0.25">
      <c r="R194" t="str">
        <f t="shared" si="7"/>
        <v/>
      </c>
    </row>
    <row r="195" spans="18:18" x14ac:dyDescent="0.25">
      <c r="R195" t="str">
        <f t="shared" si="7"/>
        <v/>
      </c>
    </row>
    <row r="196" spans="18:18" x14ac:dyDescent="0.25">
      <c r="R196" t="str">
        <f t="shared" si="7"/>
        <v/>
      </c>
    </row>
    <row r="197" spans="18:18" x14ac:dyDescent="0.25">
      <c r="R197" t="str">
        <f t="shared" si="7"/>
        <v/>
      </c>
    </row>
    <row r="198" spans="18:18" x14ac:dyDescent="0.25">
      <c r="R198" t="str">
        <f t="shared" si="7"/>
        <v/>
      </c>
    </row>
    <row r="199" spans="18:18" x14ac:dyDescent="0.25">
      <c r="R199" t="str">
        <f t="shared" ref="R199:R200" si="8">IFERROR(RANK(Q199,$Q$6:$Q$200,1),"")</f>
        <v/>
      </c>
    </row>
    <row r="200" spans="18:18" x14ac:dyDescent="0.25">
      <c r="R200" t="str">
        <f t="shared" si="8"/>
        <v/>
      </c>
    </row>
  </sheetData>
  <sheetProtection algorithmName="SHA-512" hashValue="eqWQcgF7AT5Kw7VXTElRa4cDC/B5J3LKkiaEYbziRm0nP2QkwznJWxKVOgwMolnTOlUi9pyGn7ivXwMu7mhCLg==" saltValue="S4z53J2kwjeRimYaXVo0Ng==" spinCount="100000" sheet="1" objects="1" scenarios="1"/>
  <protectedRanges>
    <protectedRange sqref="F2:G3 E6:E111" name="Oblast1"/>
  </protectedRanges>
  <dataConsolidate/>
  <mergeCells count="10">
    <mergeCell ref="F2:G2"/>
    <mergeCell ref="F3:G3"/>
    <mergeCell ref="G20:G22"/>
    <mergeCell ref="G23:G25"/>
    <mergeCell ref="G26:G28"/>
    <mergeCell ref="G7:G16"/>
    <mergeCell ref="B6:B15"/>
    <mergeCell ref="B16:B37"/>
    <mergeCell ref="B38:B68"/>
    <mergeCell ref="B69:B111"/>
  </mergeCells>
  <phoneticPr fontId="7" type="noConversion"/>
  <conditionalFormatting sqref="H47">
    <cfRule type="cellIs" dxfId="11" priority="1" operator="equal">
      <formula>"ANO"</formula>
    </cfRule>
    <cfRule type="cellIs" dxfId="10" priority="2" operator="equal">
      <formula>"NE"</formula>
    </cfRule>
  </conditionalFormatting>
  <conditionalFormatting sqref="H48:H51">
    <cfRule type="cellIs" dxfId="9" priority="7" operator="greaterThanOrEqual">
      <formula>2</formula>
    </cfRule>
    <cfRule type="cellIs" dxfId="8" priority="12" operator="lessThan">
      <formula>2</formula>
    </cfRule>
  </conditionalFormatting>
  <conditionalFormatting sqref="H52">
    <cfRule type="cellIs" dxfId="7" priority="6" operator="greaterThanOrEqual">
      <formula>3</formula>
    </cfRule>
    <cfRule type="cellIs" dxfId="6" priority="11" operator="lessThan">
      <formula>3</formula>
    </cfRule>
  </conditionalFormatting>
  <conditionalFormatting sqref="H53">
    <cfRule type="cellIs" dxfId="5" priority="5" operator="greaterThanOrEqual">
      <formula>4</formula>
    </cfRule>
    <cfRule type="cellIs" dxfId="4" priority="10" operator="lessThan">
      <formula>4</formula>
    </cfRule>
  </conditionalFormatting>
  <conditionalFormatting sqref="H54">
    <cfRule type="cellIs" dxfId="3" priority="4" operator="greaterThanOrEqual">
      <formula>5</formula>
    </cfRule>
    <cfRule type="cellIs" dxfId="2" priority="9" operator="lessThan">
      <formula>5</formula>
    </cfRule>
  </conditionalFormatting>
  <conditionalFormatting sqref="H55">
    <cfRule type="cellIs" dxfId="1" priority="3" operator="greaterThanOrEqual">
      <formula>20</formula>
    </cfRule>
    <cfRule type="cellIs" dxfId="0" priority="8" operator="lessThan">
      <formula>20</formula>
    </cfRule>
  </conditionalFormatting>
  <dataValidations count="2">
    <dataValidation type="list" allowBlank="1" showInputMessage="1" showErrorMessage="1" sqref="E6:E111" xr:uid="{00000000-0002-0000-0000-000000000000}">
      <formula1>$K$16:$K$17</formula1>
    </dataValidation>
    <dataValidation type="list" allowBlank="1" showInputMessage="1" showErrorMessage="1" sqref="F3:G3" xr:uid="{D93CE1A5-39D4-49D0-91C3-B6A28EA84C1E}">
      <formula1>$K$20:$K$24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25FEF-B5AC-4BE9-8058-347FCA431E86}">
  <dimension ref="B5:D46"/>
  <sheetViews>
    <sheetView topLeftCell="B1" workbookViewId="0">
      <selection activeCell="B5" sqref="B5:D5"/>
    </sheetView>
  </sheetViews>
  <sheetFormatPr defaultRowHeight="15" x14ac:dyDescent="0.25"/>
  <cols>
    <col min="1" max="1" width="0" hidden="1" customWidth="1"/>
    <col min="3" max="3" width="62.7109375" customWidth="1"/>
  </cols>
  <sheetData>
    <row r="5" spans="2:4" ht="23.25" x14ac:dyDescent="0.25">
      <c r="B5" s="55" t="s">
        <v>137</v>
      </c>
      <c r="C5" s="55"/>
      <c r="D5" s="55"/>
    </row>
    <row r="6" spans="2:4" ht="12" customHeight="1" x14ac:dyDescent="0.25"/>
    <row r="7" spans="2:4" ht="15.75" x14ac:dyDescent="0.25">
      <c r="B7" s="23" t="s">
        <v>48</v>
      </c>
      <c r="C7" s="56" t="str">
        <f>IF('Seznam literatury k MZ'!F2="","NENÍ VYPLNĚNÉ JMÉNO",'Seznam literatury k MZ'!F2)</f>
        <v>NENÍ VYPLNĚNÉ JMÉNO</v>
      </c>
      <c r="D7" s="56"/>
    </row>
    <row r="8" spans="2:4" ht="15.75" x14ac:dyDescent="0.25">
      <c r="B8" s="23" t="s">
        <v>49</v>
      </c>
      <c r="C8" s="56" t="str">
        <f>IF('Seznam literatury k MZ'!F3="","NENÍ VYPLNĚNÁ TŘÍDA",'Seznam literatury k MZ'!F3)</f>
        <v>NENÍ VYPLNĚNÁ TŘÍDA</v>
      </c>
      <c r="D8" s="56"/>
    </row>
    <row r="10" spans="2:4" ht="15.75" x14ac:dyDescent="0.25">
      <c r="B10" s="24" t="s">
        <v>130</v>
      </c>
      <c r="C10" s="53" t="s">
        <v>26</v>
      </c>
      <c r="D10" s="54"/>
    </row>
    <row r="11" spans="2:4" ht="18" customHeight="1" x14ac:dyDescent="0.25">
      <c r="B11" s="22">
        <v>1</v>
      </c>
      <c r="C11" s="52" t="str">
        <f>IFERROR(_xlfn.XLOOKUP(B11,'Seznam literatury k MZ'!$R$6:$R$200,'Seznam literatury k MZ'!$D$6:$D$200),"MÁLO VYBRANÝCH DĚL")</f>
        <v>MÁLO VYBRANÝCH DĚL</v>
      </c>
      <c r="D11" s="52"/>
    </row>
    <row r="12" spans="2:4" ht="18" customHeight="1" x14ac:dyDescent="0.25">
      <c r="B12" s="22">
        <v>2</v>
      </c>
      <c r="C12" s="52" t="str">
        <f>IFERROR(_xlfn.XLOOKUP(B12,'Seznam literatury k MZ'!$R$6:$R$200,'Seznam literatury k MZ'!$D$6:$D$200),"MÁLO VYBRANÝCH DĚL")</f>
        <v>MÁLO VYBRANÝCH DĚL</v>
      </c>
      <c r="D12" s="52"/>
    </row>
    <row r="13" spans="2:4" ht="18" customHeight="1" x14ac:dyDescent="0.25">
      <c r="B13" s="22">
        <v>3</v>
      </c>
      <c r="C13" s="52" t="str">
        <f>IFERROR(_xlfn.XLOOKUP(B13,'Seznam literatury k MZ'!$R$6:$R$200,'Seznam literatury k MZ'!$D$6:$D$200),"MÁLO VYBRANÝCH DĚL")</f>
        <v>MÁLO VYBRANÝCH DĚL</v>
      </c>
      <c r="D13" s="52"/>
    </row>
    <row r="14" spans="2:4" ht="18" customHeight="1" x14ac:dyDescent="0.25">
      <c r="B14" s="22">
        <v>4</v>
      </c>
      <c r="C14" s="52" t="str">
        <f>IFERROR(_xlfn.XLOOKUP(B14,'Seznam literatury k MZ'!$R$6:$R$200,'Seznam literatury k MZ'!$D$6:$D$200),"MÁLO VYBRANÝCH DĚL")</f>
        <v>MÁLO VYBRANÝCH DĚL</v>
      </c>
      <c r="D14" s="52"/>
    </row>
    <row r="15" spans="2:4" ht="18" customHeight="1" x14ac:dyDescent="0.25">
      <c r="B15" s="22">
        <v>5</v>
      </c>
      <c r="C15" s="52" t="str">
        <f>IFERROR(_xlfn.XLOOKUP(B15,'Seznam literatury k MZ'!$R$6:$R$200,'Seznam literatury k MZ'!$D$6:$D$200),"MÁLO VYBRANÝCH DĚL")</f>
        <v>MÁLO VYBRANÝCH DĚL</v>
      </c>
      <c r="D15" s="52"/>
    </row>
    <row r="16" spans="2:4" ht="18" customHeight="1" x14ac:dyDescent="0.25">
      <c r="B16" s="22">
        <v>6</v>
      </c>
      <c r="C16" s="52" t="str">
        <f>IFERROR(_xlfn.XLOOKUP(B16,'Seznam literatury k MZ'!$R$6:$R$200,'Seznam literatury k MZ'!$D$6:$D$200),"MÁLO VYBRANÝCH DĚL")</f>
        <v>MÁLO VYBRANÝCH DĚL</v>
      </c>
      <c r="D16" s="52"/>
    </row>
    <row r="17" spans="2:4" ht="18" customHeight="1" x14ac:dyDescent="0.25">
      <c r="B17" s="22">
        <v>7</v>
      </c>
      <c r="C17" s="52" t="str">
        <f>IFERROR(_xlfn.XLOOKUP(B17,'Seznam literatury k MZ'!$R$6:$R$200,'Seznam literatury k MZ'!$D$6:$D$200),"MÁLO VYBRANÝCH DĚL")</f>
        <v>MÁLO VYBRANÝCH DĚL</v>
      </c>
      <c r="D17" s="52"/>
    </row>
    <row r="18" spans="2:4" ht="18" customHeight="1" x14ac:dyDescent="0.25">
      <c r="B18" s="22">
        <v>8</v>
      </c>
      <c r="C18" s="52" t="str">
        <f>IFERROR(_xlfn.XLOOKUP(B18,'Seznam literatury k MZ'!$R$6:$R$200,'Seznam literatury k MZ'!$D$6:$D$200),"MÁLO VYBRANÝCH DĚL")</f>
        <v>MÁLO VYBRANÝCH DĚL</v>
      </c>
      <c r="D18" s="52"/>
    </row>
    <row r="19" spans="2:4" ht="18" customHeight="1" x14ac:dyDescent="0.25">
      <c r="B19" s="22">
        <v>9</v>
      </c>
      <c r="C19" s="52" t="str">
        <f>IFERROR(_xlfn.XLOOKUP(B19,'Seznam literatury k MZ'!$R$6:$R$200,'Seznam literatury k MZ'!$D$6:$D$200),"MÁLO VYBRANÝCH DĚL")</f>
        <v>MÁLO VYBRANÝCH DĚL</v>
      </c>
      <c r="D19" s="52"/>
    </row>
    <row r="20" spans="2:4" ht="18" customHeight="1" x14ac:dyDescent="0.25">
      <c r="B20" s="22">
        <v>10</v>
      </c>
      <c r="C20" s="52" t="str">
        <f>IFERROR(_xlfn.XLOOKUP(B20,'Seznam literatury k MZ'!$R$6:$R$200,'Seznam literatury k MZ'!$D$6:$D$200),"MÁLO VYBRANÝCH DĚL")</f>
        <v>MÁLO VYBRANÝCH DĚL</v>
      </c>
      <c r="D20" s="52"/>
    </row>
    <row r="21" spans="2:4" ht="18" customHeight="1" x14ac:dyDescent="0.25">
      <c r="B21" s="22">
        <v>11</v>
      </c>
      <c r="C21" s="52" t="str">
        <f>IFERROR(_xlfn.XLOOKUP(B21,'Seznam literatury k MZ'!$R$6:$R$200,'Seznam literatury k MZ'!$D$6:$D$200),"MÁLO VYBRANÝCH DĚL")</f>
        <v>MÁLO VYBRANÝCH DĚL</v>
      </c>
      <c r="D21" s="52"/>
    </row>
    <row r="22" spans="2:4" ht="18" customHeight="1" x14ac:dyDescent="0.25">
      <c r="B22" s="22">
        <v>12</v>
      </c>
      <c r="C22" s="52" t="str">
        <f>IFERROR(_xlfn.XLOOKUP(B22,'Seznam literatury k MZ'!$R$6:$R$200,'Seznam literatury k MZ'!$D$6:$D$200),"MÁLO VYBRANÝCH DĚL")</f>
        <v>MÁLO VYBRANÝCH DĚL</v>
      </c>
      <c r="D22" s="52"/>
    </row>
    <row r="23" spans="2:4" ht="18" customHeight="1" x14ac:dyDescent="0.25">
      <c r="B23" s="22">
        <v>13</v>
      </c>
      <c r="C23" s="52" t="str">
        <f>IFERROR(_xlfn.XLOOKUP(B23,'Seznam literatury k MZ'!$R$6:$R$200,'Seznam literatury k MZ'!$D$6:$D$200),"MÁLO VYBRANÝCH DĚL")</f>
        <v>MÁLO VYBRANÝCH DĚL</v>
      </c>
      <c r="D23" s="52"/>
    </row>
    <row r="24" spans="2:4" ht="18" customHeight="1" x14ac:dyDescent="0.25">
      <c r="B24" s="22">
        <v>14</v>
      </c>
      <c r="C24" s="52" t="str">
        <f>IFERROR(_xlfn.XLOOKUP(B24,'Seznam literatury k MZ'!$R$6:$R$200,'Seznam literatury k MZ'!$D$6:$D$200),"MÁLO VYBRANÝCH DĚL")</f>
        <v>MÁLO VYBRANÝCH DĚL</v>
      </c>
      <c r="D24" s="52"/>
    </row>
    <row r="25" spans="2:4" ht="18" customHeight="1" x14ac:dyDescent="0.25">
      <c r="B25" s="22">
        <v>15</v>
      </c>
      <c r="C25" s="52" t="str">
        <f>IFERROR(_xlfn.XLOOKUP(B25,'Seznam literatury k MZ'!$R$6:$R$200,'Seznam literatury k MZ'!$D$6:$D$200),"MÁLO VYBRANÝCH DĚL")</f>
        <v>MÁLO VYBRANÝCH DĚL</v>
      </c>
      <c r="D25" s="52"/>
    </row>
    <row r="26" spans="2:4" ht="18" customHeight="1" x14ac:dyDescent="0.25">
      <c r="B26" s="22">
        <v>16</v>
      </c>
      <c r="C26" s="52" t="str">
        <f>IFERROR(_xlfn.XLOOKUP(B26,'Seznam literatury k MZ'!$R$6:$R$200,'Seznam literatury k MZ'!$D$6:$D$200),"MÁLO VYBRANÝCH DĚL")</f>
        <v>MÁLO VYBRANÝCH DĚL</v>
      </c>
      <c r="D26" s="52"/>
    </row>
    <row r="27" spans="2:4" ht="18" customHeight="1" x14ac:dyDescent="0.25">
      <c r="B27" s="22">
        <v>17</v>
      </c>
      <c r="C27" s="52" t="str">
        <f>IFERROR(_xlfn.XLOOKUP(B27,'Seznam literatury k MZ'!$R$6:$R$200,'Seznam literatury k MZ'!$D$6:$D$200),"MÁLO VYBRANÝCH DĚL")</f>
        <v>MÁLO VYBRANÝCH DĚL</v>
      </c>
      <c r="D27" s="52"/>
    </row>
    <row r="28" spans="2:4" ht="18" customHeight="1" x14ac:dyDescent="0.25">
      <c r="B28" s="22">
        <v>18</v>
      </c>
      <c r="C28" s="52" t="str">
        <f>IFERROR(_xlfn.XLOOKUP(B28,'Seznam literatury k MZ'!$R$6:$R$200,'Seznam literatury k MZ'!$D$6:$D$200),"MÁLO VYBRANÝCH DĚL")</f>
        <v>MÁLO VYBRANÝCH DĚL</v>
      </c>
      <c r="D28" s="52"/>
    </row>
    <row r="29" spans="2:4" ht="18" customHeight="1" x14ac:dyDescent="0.25">
      <c r="B29" s="22">
        <v>19</v>
      </c>
      <c r="C29" s="52" t="str">
        <f>IFERROR(_xlfn.XLOOKUP(B29,'Seznam literatury k MZ'!$R$6:$R$200,'Seznam literatury k MZ'!$D$6:$D$200),"MÁLO VYBRANÝCH DĚL")</f>
        <v>MÁLO VYBRANÝCH DĚL</v>
      </c>
      <c r="D29" s="52"/>
    </row>
    <row r="30" spans="2:4" ht="18" customHeight="1" x14ac:dyDescent="0.25">
      <c r="B30" s="22">
        <v>20</v>
      </c>
      <c r="C30" s="52" t="str">
        <f>IFERROR(_xlfn.XLOOKUP(B30,'Seznam literatury k MZ'!$R$6:$R$200,'Seznam literatury k MZ'!$D$6:$D$200),"MÁLO VYBRANÝCH DĚL")</f>
        <v>MÁLO VYBRANÝCH DĚL</v>
      </c>
      <c r="D30" s="52"/>
    </row>
    <row r="35" spans="2:4" x14ac:dyDescent="0.25">
      <c r="B35" s="29" t="s">
        <v>138</v>
      </c>
      <c r="C35" s="28">
        <f ca="1">TODAY()</f>
        <v>45476</v>
      </c>
      <c r="D35" t="s">
        <v>131</v>
      </c>
    </row>
    <row r="37" spans="2:4" x14ac:dyDescent="0.25">
      <c r="C37" s="30" t="str">
        <f>'Seznam literatury k MZ'!G47</f>
        <v>Vyplněno jméno a třída?</v>
      </c>
      <c r="D37" s="31" t="str">
        <f>'Seznam literatury k MZ'!H47</f>
        <v>NE</v>
      </c>
    </row>
    <row r="38" spans="2:4" x14ac:dyDescent="0.25">
      <c r="C38" s="32" t="str">
        <f>'Seznam literatury k MZ'!G48</f>
        <v>Počet dramat (min 2)</v>
      </c>
      <c r="D38" s="33">
        <f>'Seznam literatury k MZ'!H48</f>
        <v>0</v>
      </c>
    </row>
    <row r="39" spans="2:4" x14ac:dyDescent="0.25">
      <c r="C39" s="34" t="str">
        <f>'Seznam literatury k MZ'!G49</f>
        <v>Počet poezie (min 2)</v>
      </c>
      <c r="D39" s="35">
        <f>'Seznam literatury k MZ'!H49</f>
        <v>0</v>
      </c>
    </row>
    <row r="40" spans="2:4" x14ac:dyDescent="0.25">
      <c r="C40" s="36" t="str">
        <f>'Seznam literatury k MZ'!G50</f>
        <v>Počet próz (min 2)</v>
      </c>
      <c r="D40" s="37">
        <f>'Seznam literatury k MZ'!H50</f>
        <v>0</v>
      </c>
    </row>
    <row r="41" spans="2:4" x14ac:dyDescent="0.25">
      <c r="C41" s="30" t="str">
        <f>'Seznam literatury k MZ'!G51</f>
        <v>Počet  děl z literatury do 18. stol. (min 2)</v>
      </c>
      <c r="D41" s="31">
        <f>'Seznam literatury k MZ'!H51</f>
        <v>0</v>
      </c>
    </row>
    <row r="42" spans="2:4" x14ac:dyDescent="0.25">
      <c r="C42" s="30" t="str">
        <f>'Seznam literatury k MZ'!G52</f>
        <v>Počet děl z literatury 19. stol. (min 3)</v>
      </c>
      <c r="D42" s="31">
        <f>'Seznam literatury k MZ'!H52</f>
        <v>0</v>
      </c>
    </row>
    <row r="43" spans="2:4" x14ac:dyDescent="0.25">
      <c r="C43" s="30" t="str">
        <f>'Seznam literatury k MZ'!G53</f>
        <v>Počet děl světové lit. 20. a 21. stol. (min 4)</v>
      </c>
      <c r="D43" s="31">
        <f>'Seznam literatury k MZ'!H53</f>
        <v>0</v>
      </c>
    </row>
    <row r="44" spans="2:4" x14ac:dyDescent="0.25">
      <c r="C44" s="30" t="str">
        <f>'Seznam literatury k MZ'!G54</f>
        <v>Počet děl české lit. 20. a 21. století (min 5)</v>
      </c>
      <c r="D44" s="31">
        <f>'Seznam literatury k MZ'!H54</f>
        <v>0</v>
      </c>
    </row>
    <row r="45" spans="2:4" x14ac:dyDescent="0.25">
      <c r="C45" s="30" t="str">
        <f>'Seznam literatury k MZ'!G55</f>
        <v>Celkem děl (min 20)</v>
      </c>
      <c r="D45" s="31">
        <f>'Seznam literatury k MZ'!H55</f>
        <v>0</v>
      </c>
    </row>
    <row r="46" spans="2:4" x14ac:dyDescent="0.25">
      <c r="C46" s="38" t="str">
        <f>'Seznam literatury k MZ'!G59</f>
        <v>Splněny všechny podmínky?</v>
      </c>
      <c r="D46" s="39" t="str">
        <f>'Seznam literatury k MZ'!H59</f>
        <v>NE</v>
      </c>
    </row>
  </sheetData>
  <sheetProtection algorithmName="SHA-512" hashValue="0m45XRE5TJt1b38ttlA7bCL8e6uFvWAtdbGRzdZt/n+pu2+DxaQ/bWpZmKJ7LTAcSyYmxyFq9kEEpxnp6yuDog==" saltValue="QhkcqMYjaIbpeBDTz7myIQ==" spinCount="100000" sheet="1" objects="1" scenarios="1" selectLockedCells="1"/>
  <protectedRanges>
    <protectedRange sqref="D7:E8" name="Oblast1"/>
  </protectedRanges>
  <mergeCells count="24">
    <mergeCell ref="B5:D5"/>
    <mergeCell ref="C7:D7"/>
    <mergeCell ref="C8:D8"/>
    <mergeCell ref="C21:D21"/>
    <mergeCell ref="C22:D22"/>
    <mergeCell ref="C11:D11"/>
    <mergeCell ref="C12:D12"/>
    <mergeCell ref="C13:D13"/>
    <mergeCell ref="C14:D14"/>
    <mergeCell ref="C27:D27"/>
    <mergeCell ref="C28:D28"/>
    <mergeCell ref="C29:D29"/>
    <mergeCell ref="C30:D30"/>
    <mergeCell ref="C10:D10"/>
    <mergeCell ref="C24:D24"/>
    <mergeCell ref="C25:D25"/>
    <mergeCell ref="C26:D26"/>
    <mergeCell ref="C23:D23"/>
    <mergeCell ref="C15:D15"/>
    <mergeCell ref="C16:D16"/>
    <mergeCell ref="C17:D17"/>
    <mergeCell ref="C18:D18"/>
    <mergeCell ref="C19:D19"/>
    <mergeCell ref="C20:D20"/>
  </mergeCells>
  <printOptions horizontalCentered="1"/>
  <pageMargins left="0.70866141732283472" right="0.70866141732283472" top="0.39370078740157483" bottom="0.78740157480314965" header="0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Seznam literatury k MZ</vt:lpstr>
      <vt:lpstr>Formulář k tisku</vt:lpstr>
      <vt:lpstr>'Seznam literatury k MZ'!Oblast_tisku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Vinš</dc:creator>
  <cp:lastModifiedBy>Miloš Vinš</cp:lastModifiedBy>
  <cp:lastPrinted>2024-03-20T08:19:53Z</cp:lastPrinted>
  <dcterms:created xsi:type="dcterms:W3CDTF">2014-06-05T12:52:33Z</dcterms:created>
  <dcterms:modified xsi:type="dcterms:W3CDTF">2024-07-03T06:26:54Z</dcterms:modified>
</cp:coreProperties>
</file>